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Spring 2018 Referee Payroll/"/>
    </mc:Choice>
  </mc:AlternateContent>
  <xr:revisionPtr revIDLastSave="1" documentId="8_{899E8AFA-834A-4EFE-BC63-034F15B393AB}" xr6:coauthVersionLast="31" xr6:coauthVersionMax="31" xr10:uidLastSave="{BE160C62-68C0-47D3-9CF7-471BEAF88CF8}"/>
  <bookViews>
    <workbookView xWindow="0" yWindow="0" windowWidth="20490" windowHeight="7545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4 8 17 payroll" sheetId="5" r:id="rId4"/>
    <sheet name="Inactive" sheetId="6" r:id="rId5"/>
  </sheets>
  <definedNames>
    <definedName name="_xlnm._FilterDatabase" localSheetId="3" hidden="1">'4 8 17 payroll'!$A$1:$AH$143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17"/>
</workbook>
</file>

<file path=xl/calcChain.xml><?xml version="1.0" encoding="utf-8"?>
<calcChain xmlns="http://schemas.openxmlformats.org/spreadsheetml/2006/main">
  <c r="K66" i="2" l="1"/>
  <c r="L66" i="2"/>
  <c r="M66" i="2"/>
  <c r="N66" i="2"/>
  <c r="J66" i="2"/>
  <c r="W55" i="5" l="1"/>
  <c r="W56" i="5"/>
  <c r="W127" i="5"/>
  <c r="O127" i="5"/>
  <c r="J127" i="5"/>
  <c r="O55" i="5"/>
  <c r="J55" i="5"/>
  <c r="Y55" i="5" s="1"/>
  <c r="O62" i="2"/>
  <c r="O63" i="2"/>
  <c r="O64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2" i="2"/>
  <c r="Y127" i="5" l="1"/>
  <c r="J8" i="5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W125" i="5"/>
  <c r="J125" i="5"/>
  <c r="W124" i="5"/>
  <c r="J124" i="5"/>
  <c r="Y125" i="5" l="1"/>
  <c r="Y124" i="5"/>
  <c r="W107" i="5"/>
  <c r="W108" i="5"/>
  <c r="J107" i="5"/>
  <c r="Y107" i="5" l="1"/>
  <c r="AD107" i="5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J149" i="6" l="1"/>
  <c r="O149" i="6"/>
  <c r="W149" i="6"/>
  <c r="Y149" i="6"/>
  <c r="J150" i="6"/>
  <c r="O150" i="6"/>
  <c r="W150" i="6"/>
  <c r="Y150" i="6"/>
  <c r="W128" i="5" l="1"/>
  <c r="J128" i="5"/>
  <c r="W32" i="5"/>
  <c r="J32" i="5"/>
  <c r="Y128" i="5" l="1"/>
  <c r="Y32" i="5"/>
  <c r="J6" i="5"/>
  <c r="W6" i="5"/>
  <c r="Y6" i="5" s="1"/>
  <c r="J7" i="5"/>
  <c r="W7" i="5"/>
  <c r="W8" i="5"/>
  <c r="J9" i="5"/>
  <c r="W9" i="5"/>
  <c r="J10" i="5"/>
  <c r="W10" i="5"/>
  <c r="J11" i="5"/>
  <c r="W11" i="5"/>
  <c r="J12" i="5"/>
  <c r="W12" i="5"/>
  <c r="J14" i="5"/>
  <c r="W14" i="5"/>
  <c r="J15" i="5"/>
  <c r="W15" i="5"/>
  <c r="J13" i="5"/>
  <c r="W13" i="5"/>
  <c r="J16" i="5"/>
  <c r="W16" i="5"/>
  <c r="J17" i="5"/>
  <c r="W17" i="5"/>
  <c r="J18" i="5"/>
  <c r="W18" i="5"/>
  <c r="J19" i="5"/>
  <c r="W19" i="5"/>
  <c r="J20" i="5"/>
  <c r="W20" i="5"/>
  <c r="J21" i="5"/>
  <c r="W21" i="5"/>
  <c r="J22" i="5"/>
  <c r="W22" i="5"/>
  <c r="J23" i="5"/>
  <c r="W23" i="5"/>
  <c r="J24" i="5"/>
  <c r="W24" i="5"/>
  <c r="J25" i="5"/>
  <c r="W25" i="5"/>
  <c r="J26" i="5"/>
  <c r="W26" i="5"/>
  <c r="J27" i="5"/>
  <c r="W27" i="5"/>
  <c r="J28" i="5"/>
  <c r="W28" i="5"/>
  <c r="J29" i="5"/>
  <c r="W29" i="5"/>
  <c r="J30" i="5"/>
  <c r="W30" i="5"/>
  <c r="J31" i="5"/>
  <c r="W31" i="5"/>
  <c r="J33" i="5"/>
  <c r="W33" i="5"/>
  <c r="J34" i="5"/>
  <c r="W34" i="5"/>
  <c r="J35" i="5"/>
  <c r="W35" i="5"/>
  <c r="J36" i="5"/>
  <c r="W36" i="5"/>
  <c r="J37" i="5"/>
  <c r="W37" i="5"/>
  <c r="J38" i="5"/>
  <c r="W38" i="5"/>
  <c r="J39" i="5"/>
  <c r="W39" i="5"/>
  <c r="J40" i="5"/>
  <c r="W40" i="5"/>
  <c r="J41" i="5"/>
  <c r="W41" i="5"/>
  <c r="J42" i="5"/>
  <c r="W42" i="5"/>
  <c r="J43" i="5"/>
  <c r="W43" i="5"/>
  <c r="J44" i="5"/>
  <c r="W44" i="5"/>
  <c r="J45" i="5"/>
  <c r="W45" i="5"/>
  <c r="J46" i="5"/>
  <c r="W46" i="5"/>
  <c r="J47" i="5"/>
  <c r="W47" i="5"/>
  <c r="J48" i="5"/>
  <c r="W48" i="5"/>
  <c r="J49" i="5"/>
  <c r="W49" i="5"/>
  <c r="J50" i="5"/>
  <c r="W50" i="5"/>
  <c r="J51" i="5"/>
  <c r="W51" i="5"/>
  <c r="J52" i="5"/>
  <c r="W52" i="5"/>
  <c r="J53" i="5"/>
  <c r="W53" i="5"/>
  <c r="J54" i="5"/>
  <c r="W54" i="5"/>
  <c r="J56" i="5"/>
  <c r="Y56" i="5" s="1"/>
  <c r="J57" i="5"/>
  <c r="W57" i="5"/>
  <c r="J58" i="5"/>
  <c r="W58" i="5"/>
  <c r="J59" i="5"/>
  <c r="W59" i="5"/>
  <c r="J60" i="5"/>
  <c r="W60" i="5"/>
  <c r="J61" i="5"/>
  <c r="W61" i="5"/>
  <c r="J62" i="5"/>
  <c r="W62" i="5"/>
  <c r="J63" i="5"/>
  <c r="W63" i="5"/>
  <c r="J64" i="5"/>
  <c r="W64" i="5"/>
  <c r="J65" i="5"/>
  <c r="W65" i="5"/>
  <c r="J66" i="5"/>
  <c r="W66" i="5"/>
  <c r="J67" i="5"/>
  <c r="W67" i="5"/>
  <c r="J68" i="5"/>
  <c r="W68" i="5"/>
  <c r="J69" i="5"/>
  <c r="W69" i="5"/>
  <c r="J70" i="5"/>
  <c r="W70" i="5"/>
  <c r="J71" i="5"/>
  <c r="W71" i="5"/>
  <c r="J72" i="5"/>
  <c r="W72" i="5"/>
  <c r="J73" i="5"/>
  <c r="W73" i="5"/>
  <c r="J74" i="5"/>
  <c r="W74" i="5"/>
  <c r="J75" i="5"/>
  <c r="W75" i="5"/>
  <c r="J96" i="5"/>
  <c r="W96" i="5"/>
  <c r="J76" i="5"/>
  <c r="W76" i="5"/>
  <c r="J77" i="5"/>
  <c r="W77" i="5"/>
  <c r="J78" i="5"/>
  <c r="W78" i="5"/>
  <c r="J79" i="5"/>
  <c r="W79" i="5"/>
  <c r="J80" i="5"/>
  <c r="W80" i="5"/>
  <c r="J81" i="5"/>
  <c r="W81" i="5"/>
  <c r="J82" i="5"/>
  <c r="W82" i="5"/>
  <c r="J83" i="5"/>
  <c r="W83" i="5"/>
  <c r="J84" i="5"/>
  <c r="W84" i="5"/>
  <c r="J85" i="5"/>
  <c r="W85" i="5"/>
  <c r="J86" i="5"/>
  <c r="W86" i="5"/>
  <c r="J87" i="5"/>
  <c r="W87" i="5"/>
  <c r="J88" i="5"/>
  <c r="W88" i="5"/>
  <c r="J89" i="5"/>
  <c r="W89" i="5"/>
  <c r="J90" i="5"/>
  <c r="W90" i="5"/>
  <c r="J91" i="5"/>
  <c r="W91" i="5"/>
  <c r="J92" i="5"/>
  <c r="W92" i="5"/>
  <c r="J93" i="5"/>
  <c r="W93" i="5"/>
  <c r="J94" i="5"/>
  <c r="W94" i="5"/>
  <c r="J95" i="5"/>
  <c r="W95" i="5"/>
  <c r="J97" i="5"/>
  <c r="W97" i="5"/>
  <c r="J98" i="5"/>
  <c r="W98" i="5"/>
  <c r="J99" i="5"/>
  <c r="W99" i="5"/>
  <c r="J100" i="5"/>
  <c r="W100" i="5"/>
  <c r="J101" i="5"/>
  <c r="W101" i="5"/>
  <c r="J102" i="5"/>
  <c r="W102" i="5"/>
  <c r="J103" i="5"/>
  <c r="W103" i="5"/>
  <c r="J104" i="5"/>
  <c r="W104" i="5"/>
  <c r="J105" i="5"/>
  <c r="W105" i="5"/>
  <c r="J106" i="5"/>
  <c r="W106" i="5"/>
  <c r="J108" i="5"/>
  <c r="Y108" i="5" s="1"/>
  <c r="J109" i="5"/>
  <c r="W109" i="5"/>
  <c r="J110" i="5"/>
  <c r="W110" i="5"/>
  <c r="J111" i="5"/>
  <c r="W111" i="5"/>
  <c r="J115" i="5"/>
  <c r="W115" i="5"/>
  <c r="J112" i="5"/>
  <c r="W112" i="5"/>
  <c r="J113" i="5"/>
  <c r="W113" i="5"/>
  <c r="J114" i="5"/>
  <c r="W114" i="5"/>
  <c r="J116" i="5"/>
  <c r="W116" i="5"/>
  <c r="J117" i="5"/>
  <c r="W117" i="5"/>
  <c r="J118" i="5"/>
  <c r="W118" i="5"/>
  <c r="J119" i="5"/>
  <c r="W119" i="5"/>
  <c r="J120" i="5"/>
  <c r="W120" i="5"/>
  <c r="J121" i="5"/>
  <c r="W121" i="5"/>
  <c r="J122" i="5"/>
  <c r="W122" i="5"/>
  <c r="J123" i="5"/>
  <c r="W123" i="5"/>
  <c r="J126" i="5"/>
  <c r="W126" i="5"/>
  <c r="J129" i="5"/>
  <c r="W129" i="5"/>
  <c r="J130" i="5"/>
  <c r="W130" i="5"/>
  <c r="J131" i="5"/>
  <c r="W131" i="5"/>
  <c r="J132" i="5"/>
  <c r="W132" i="5"/>
  <c r="J133" i="5"/>
  <c r="W133" i="5"/>
  <c r="J134" i="5"/>
  <c r="W134" i="5"/>
  <c r="J135" i="5"/>
  <c r="W135" i="5"/>
  <c r="J136" i="5"/>
  <c r="W136" i="5"/>
  <c r="J137" i="5"/>
  <c r="W137" i="5"/>
  <c r="J138" i="5"/>
  <c r="W138" i="5"/>
  <c r="J139" i="5"/>
  <c r="W139" i="5"/>
  <c r="J140" i="5"/>
  <c r="W140" i="5"/>
  <c r="J141" i="5"/>
  <c r="W141" i="5"/>
  <c r="J142" i="5"/>
  <c r="W142" i="5"/>
  <c r="W148" i="6"/>
  <c r="O148" i="6"/>
  <c r="J148" i="6"/>
  <c r="W147" i="6"/>
  <c r="O147" i="6"/>
  <c r="J147" i="6"/>
  <c r="Y147" i="6" s="1"/>
  <c r="W146" i="6"/>
  <c r="O146" i="6"/>
  <c r="J146" i="6"/>
  <c r="W145" i="6"/>
  <c r="O145" i="6"/>
  <c r="J145" i="6"/>
  <c r="W144" i="6"/>
  <c r="O144" i="6"/>
  <c r="J144" i="6"/>
  <c r="W143" i="6"/>
  <c r="O143" i="6"/>
  <c r="J143" i="6"/>
  <c r="Y143" i="6" s="1"/>
  <c r="W142" i="6"/>
  <c r="O142" i="6"/>
  <c r="J142" i="6"/>
  <c r="W141" i="6"/>
  <c r="O141" i="6"/>
  <c r="J141" i="6"/>
  <c r="Y141" i="6" s="1"/>
  <c r="W140" i="6"/>
  <c r="O140" i="6"/>
  <c r="J140" i="6"/>
  <c r="W139" i="6"/>
  <c r="O139" i="6"/>
  <c r="J139" i="6"/>
  <c r="Y139" i="6" s="1"/>
  <c r="W138" i="6"/>
  <c r="O138" i="6"/>
  <c r="J138" i="6"/>
  <c r="J135" i="6"/>
  <c r="Y135" i="6" s="1"/>
  <c r="O135" i="6"/>
  <c r="W135" i="6"/>
  <c r="J136" i="6"/>
  <c r="Y136" i="6" s="1"/>
  <c r="O136" i="6"/>
  <c r="W136" i="6"/>
  <c r="J137" i="6"/>
  <c r="Y137" i="6" s="1"/>
  <c r="O137" i="6"/>
  <c r="W137" i="6"/>
  <c r="J133" i="6"/>
  <c r="Y133" i="6" s="1"/>
  <c r="O133" i="6"/>
  <c r="W133" i="6"/>
  <c r="J134" i="6"/>
  <c r="Y134" i="6" s="1"/>
  <c r="O134" i="6"/>
  <c r="W134" i="6"/>
  <c r="J132" i="6"/>
  <c r="Y132" i="6" s="1"/>
  <c r="O132" i="6"/>
  <c r="W132" i="6"/>
  <c r="J131" i="6"/>
  <c r="Y131" i="6" s="1"/>
  <c r="O131" i="6"/>
  <c r="W131" i="6"/>
  <c r="J130" i="6"/>
  <c r="Y130" i="6" s="1"/>
  <c r="O130" i="6"/>
  <c r="W130" i="6"/>
  <c r="D96" i="5"/>
  <c r="J127" i="6"/>
  <c r="O127" i="6"/>
  <c r="W127" i="6"/>
  <c r="J128" i="6"/>
  <c r="O128" i="6"/>
  <c r="W128" i="6"/>
  <c r="J129" i="6"/>
  <c r="O129" i="6"/>
  <c r="W129" i="6"/>
  <c r="J126" i="6"/>
  <c r="Y126" i="6" s="1"/>
  <c r="O126" i="6"/>
  <c r="W126" i="6"/>
  <c r="J125" i="6"/>
  <c r="O125" i="6"/>
  <c r="W125" i="6"/>
  <c r="J123" i="6"/>
  <c r="O123" i="6"/>
  <c r="W123" i="6"/>
  <c r="Y123" i="6"/>
  <c r="D124" i="6"/>
  <c r="E124" i="6"/>
  <c r="J124" i="6"/>
  <c r="O124" i="6"/>
  <c r="W124" i="6"/>
  <c r="J122" i="6"/>
  <c r="Y122" i="6" s="1"/>
  <c r="O122" i="6"/>
  <c r="W122" i="6"/>
  <c r="J121" i="6"/>
  <c r="Y121" i="6" s="1"/>
  <c r="AD121" i="6" s="1"/>
  <c r="O121" i="6"/>
  <c r="W121" i="6"/>
  <c r="J120" i="6"/>
  <c r="Y120" i="6" s="1"/>
  <c r="O120" i="6"/>
  <c r="W120" i="6"/>
  <c r="J119" i="6"/>
  <c r="Y119" i="6" s="1"/>
  <c r="O119" i="6"/>
  <c r="W119" i="6"/>
  <c r="J118" i="6"/>
  <c r="Y118" i="6" s="1"/>
  <c r="O118" i="6"/>
  <c r="W118" i="6"/>
  <c r="J117" i="6"/>
  <c r="O117" i="6"/>
  <c r="W117" i="6"/>
  <c r="Y119" i="5" l="1"/>
  <c r="Y117" i="5"/>
  <c r="Y57" i="5"/>
  <c r="Y117" i="6"/>
  <c r="Y125" i="6"/>
  <c r="Y128" i="6"/>
  <c r="Y129" i="6"/>
  <c r="Y127" i="6"/>
  <c r="Y138" i="6"/>
  <c r="Y140" i="6"/>
  <c r="Y142" i="6"/>
  <c r="Y144" i="6"/>
  <c r="Y145" i="6"/>
  <c r="Y146" i="6"/>
  <c r="Y148" i="6"/>
  <c r="Y48" i="5"/>
  <c r="Y31" i="5"/>
  <c r="Y29" i="5"/>
  <c r="Y26" i="5"/>
  <c r="Y131" i="5"/>
  <c r="Y129" i="5"/>
  <c r="Y123" i="5"/>
  <c r="Y52" i="5"/>
  <c r="Y50" i="5"/>
  <c r="Y46" i="5"/>
  <c r="Y44" i="5"/>
  <c r="Y42" i="5"/>
  <c r="Y40" i="5"/>
  <c r="Y38" i="5"/>
  <c r="Y36" i="5"/>
  <c r="Y34" i="5"/>
  <c r="Y27" i="5"/>
  <c r="Y98" i="5"/>
  <c r="Y93" i="5"/>
  <c r="Y89" i="5"/>
  <c r="Y87" i="5"/>
  <c r="Y85" i="5"/>
  <c r="Y83" i="5"/>
  <c r="Y64" i="5"/>
  <c r="Y62" i="5"/>
  <c r="Y58" i="5"/>
  <c r="Y51" i="5"/>
  <c r="Y23" i="5"/>
  <c r="Y21" i="5"/>
  <c r="Y19" i="5"/>
  <c r="Y13" i="5"/>
  <c r="Y14" i="5"/>
  <c r="Y11" i="5"/>
  <c r="Y104" i="5"/>
  <c r="Y102" i="5"/>
  <c r="Y91" i="5"/>
  <c r="Y17" i="5"/>
  <c r="Y7" i="5"/>
  <c r="Y130" i="5"/>
  <c r="Y126" i="5"/>
  <c r="Y122" i="5"/>
  <c r="Y120" i="5"/>
  <c r="Y118" i="5"/>
  <c r="Y116" i="5"/>
  <c r="Y101" i="5"/>
  <c r="Y99" i="5"/>
  <c r="Y97" i="5"/>
  <c r="Y92" i="5"/>
  <c r="Y90" i="5"/>
  <c r="Y88" i="5"/>
  <c r="Y86" i="5"/>
  <c r="Y84" i="5"/>
  <c r="Y82" i="5"/>
  <c r="Y61" i="5"/>
  <c r="Y59" i="5"/>
  <c r="Y54" i="5"/>
  <c r="Y45" i="5"/>
  <c r="Y43" i="5"/>
  <c r="Y41" i="5"/>
  <c r="Y39" i="5"/>
  <c r="Y37" i="5"/>
  <c r="Y35" i="5"/>
  <c r="Y30" i="5"/>
  <c r="Y24" i="5"/>
  <c r="Y22" i="5"/>
  <c r="Y20" i="5"/>
  <c r="Y18" i="5"/>
  <c r="Y16" i="5"/>
  <c r="Y15" i="5"/>
  <c r="Y12" i="5"/>
  <c r="Y103" i="5"/>
  <c r="Y139" i="5"/>
  <c r="Y115" i="5"/>
  <c r="AD115" i="5" s="1"/>
  <c r="Y49" i="5"/>
  <c r="Y112" i="5"/>
  <c r="Y109" i="5"/>
  <c r="Y106" i="5"/>
  <c r="Y100" i="5"/>
  <c r="Y47" i="5"/>
  <c r="Y135" i="5"/>
  <c r="Y105" i="5"/>
  <c r="Y53" i="5"/>
  <c r="Y111" i="5"/>
  <c r="Y110" i="5"/>
  <c r="Y114" i="5"/>
  <c r="Y132" i="5"/>
  <c r="Y28" i="5"/>
  <c r="Y63" i="5"/>
  <c r="Y121" i="5"/>
  <c r="Y9" i="5"/>
  <c r="Y60" i="5"/>
  <c r="Y25" i="5"/>
  <c r="Y10" i="5"/>
  <c r="Y33" i="5"/>
  <c r="Y8" i="5"/>
  <c r="Y94" i="5"/>
  <c r="Y141" i="5"/>
  <c r="Y137" i="5"/>
  <c r="Y133" i="5"/>
  <c r="Y142" i="5"/>
  <c r="Y140" i="5"/>
  <c r="Y138" i="5"/>
  <c r="Y136" i="5"/>
  <c r="Y134" i="5"/>
  <c r="Y113" i="5"/>
  <c r="Y65" i="5"/>
  <c r="Y79" i="5"/>
  <c r="Y77" i="5"/>
  <c r="Y96" i="5"/>
  <c r="Y74" i="5"/>
  <c r="Y72" i="5"/>
  <c r="Y70" i="5"/>
  <c r="Y68" i="5"/>
  <c r="Y80" i="5"/>
  <c r="Y78" i="5"/>
  <c r="AD78" i="5" s="1"/>
  <c r="Y76" i="5"/>
  <c r="Y75" i="5"/>
  <c r="Y73" i="5"/>
  <c r="Y71" i="5"/>
  <c r="Y69" i="5"/>
  <c r="Y67" i="5"/>
  <c r="Y66" i="5"/>
  <c r="Y95" i="5"/>
  <c r="Y81" i="5"/>
  <c r="Y124" i="6"/>
  <c r="J115" i="6"/>
  <c r="Y115" i="6" s="1"/>
  <c r="O115" i="6"/>
  <c r="W115" i="6"/>
  <c r="J116" i="6"/>
  <c r="Y116" i="6" s="1"/>
  <c r="O116" i="6"/>
  <c r="W116" i="6"/>
  <c r="J112" i="6"/>
  <c r="Y112" i="6" s="1"/>
  <c r="O112" i="6"/>
  <c r="W112" i="6"/>
  <c r="J113" i="6"/>
  <c r="Y113" i="6" s="1"/>
  <c r="O113" i="6"/>
  <c r="W113" i="6"/>
  <c r="J114" i="6"/>
  <c r="Y114" i="6" s="1"/>
  <c r="O114" i="6"/>
  <c r="W114" i="6"/>
  <c r="J111" i="6"/>
  <c r="Y111" i="6" s="1"/>
  <c r="O111" i="6"/>
  <c r="W111" i="6"/>
  <c r="J110" i="6"/>
  <c r="Y110" i="6" s="1"/>
  <c r="O110" i="6"/>
  <c r="W110" i="6"/>
  <c r="J109" i="6"/>
  <c r="Y109" i="6" s="1"/>
  <c r="O109" i="6"/>
  <c r="W109" i="6"/>
  <c r="J107" i="6"/>
  <c r="Y107" i="6" s="1"/>
  <c r="O107" i="6"/>
  <c r="W107" i="6"/>
  <c r="J108" i="6"/>
  <c r="Y108" i="6" s="1"/>
  <c r="O108" i="6"/>
  <c r="W108" i="6"/>
  <c r="J106" i="6"/>
  <c r="Y106" i="6" s="1"/>
  <c r="AD106" i="6" s="1"/>
  <c r="O106" i="6"/>
  <c r="W106" i="6"/>
  <c r="J105" i="6"/>
  <c r="Y105" i="6" s="1"/>
  <c r="O105" i="6"/>
  <c r="W105" i="6"/>
  <c r="J104" i="6"/>
  <c r="Y104" i="6" s="1"/>
  <c r="O104" i="6"/>
  <c r="W104" i="6"/>
  <c r="J102" i="6"/>
  <c r="O102" i="6"/>
  <c r="W102" i="6"/>
  <c r="J103" i="6"/>
  <c r="O103" i="6"/>
  <c r="W103" i="6"/>
  <c r="J101" i="6"/>
  <c r="Y101" i="6" s="1"/>
  <c r="O101" i="6"/>
  <c r="W101" i="6"/>
  <c r="J100" i="6"/>
  <c r="Y100" i="6" s="1"/>
  <c r="O100" i="6"/>
  <c r="W100" i="6"/>
  <c r="W99" i="6"/>
  <c r="O99" i="6"/>
  <c r="J99" i="6"/>
  <c r="W98" i="6"/>
  <c r="O98" i="6"/>
  <c r="J98" i="6"/>
  <c r="W97" i="6"/>
  <c r="O97" i="6"/>
  <c r="J97" i="6"/>
  <c r="Y98" i="6" l="1"/>
  <c r="Y103" i="6"/>
  <c r="Y97" i="6"/>
  <c r="Y99" i="6"/>
  <c r="Y102" i="6"/>
  <c r="O5" i="5" l="1"/>
  <c r="O143" i="5" s="1"/>
  <c r="V96" i="6" l="1"/>
  <c r="O96" i="6"/>
  <c r="J96" i="6"/>
  <c r="J95" i="6"/>
  <c r="X95" i="6" s="1"/>
  <c r="O95" i="6"/>
  <c r="V95" i="6"/>
  <c r="J94" i="6"/>
  <c r="X94" i="6" s="1"/>
  <c r="O94" i="6"/>
  <c r="V94" i="6"/>
  <c r="J93" i="6"/>
  <c r="X93" i="6" s="1"/>
  <c r="O93" i="6"/>
  <c r="V93" i="6"/>
  <c r="X96" i="6" l="1"/>
  <c r="AD140" i="5"/>
  <c r="AD95" i="5"/>
  <c r="AD92" i="5"/>
  <c r="AB9" i="5"/>
  <c r="V92" i="6"/>
  <c r="O92" i="6"/>
  <c r="J92" i="6"/>
  <c r="V91" i="6"/>
  <c r="O91" i="6"/>
  <c r="J91" i="6"/>
  <c r="V90" i="6"/>
  <c r="O90" i="6"/>
  <c r="J90" i="6"/>
  <c r="V89" i="6"/>
  <c r="O89" i="6"/>
  <c r="J89" i="6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9" i="6" l="1"/>
  <c r="AC89" i="6" s="1"/>
  <c r="X91" i="6"/>
  <c r="AC91" i="6" s="1"/>
  <c r="X92" i="6"/>
  <c r="AB101" i="5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V59" i="6" l="1"/>
  <c r="O59" i="6"/>
  <c r="J59" i="6"/>
  <c r="X59" i="6" l="1"/>
  <c r="AB18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9" i="6" l="1"/>
  <c r="X44" i="6"/>
  <c r="X45" i="6"/>
  <c r="X48" i="6"/>
  <c r="X47" i="6"/>
  <c r="AD51" i="5" l="1"/>
  <c r="AD143" i="5" s="1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43" i="5" s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J68" i="2" l="1"/>
  <c r="L67" i="2" l="1"/>
  <c r="N67" i="2"/>
  <c r="L68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43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47" i="5" l="1"/>
  <c r="X9" i="6"/>
  <c r="X10" i="6"/>
  <c r="Y5" i="5"/>
  <c r="Y143" i="5" s="1"/>
  <c r="X11" i="6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<sst xmlns="http://schemas.openxmlformats.org/spreadsheetml/2006/main" count="1725" uniqueCount="601">
  <si>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</si>
  <si>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</si>
  <si>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</si>
  <si>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</si>
  <si>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</si>
  <si>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</si>
  <si>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</si>
  <si>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</si>
  <si>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</si>
  <si>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</si>
  <si>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</si>
  <si>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</si>
  <si>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</si>
  <si>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</si>
  <si>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</si>
  <si>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</si>
  <si>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</si>
  <si>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</si>
  <si>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</si>
  <si>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</si>
  <si>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</si>
  <si>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</si>
  <si>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</si>
  <si>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</si>
  <si>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</si>
  <si>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</si>
  <si>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</si>
  <si>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</si>
  <si>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</si>
  <si>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</si>
  <si>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</si>
  <si>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</si>
  <si>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</si>
  <si>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</si>
  <si>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</si>
  <si>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</si>
  <si>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</si>
  <si>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</si>
  <si>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</si>
  <si>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</si>
  <si>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</si>
  <si>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</si>
  <si>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</si>
  <si>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</si>
  <si>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</si>
  <si>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</si>
  <si>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</si>
  <si>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</si>
  <si>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</si>
  <si>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</si>
  <si>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</si>
  <si>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</si>
  <si>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</si>
  <si>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</si>
  <si>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</si>
  <si>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</si>
  <si>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</si>
  <si>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</si>
  <si>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</si>
  <si>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</si>
  <si>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</si>
  <si>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</si>
  <si>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</si>
  <si>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</si>
  <si>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</si>
  <si>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</si>
  <si>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</si>
  <si>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</si>
  <si>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</si>
  <si>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</si>
  <si>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</si>
  <si>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</si>
  <si>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</si>
  <si>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</si>
  <si>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</si>
  <si>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</si>
  <si>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</si>
  <si>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</si>
  <si>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</si>
  <si>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</si>
  <si>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</si>
  <si>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</si>
  <si>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</si>
  <si>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</si>
  <si>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</si>
  <si>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</si>
  <si>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</si>
  <si>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</si>
  <si>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</si>
  <si>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</si>
  <si>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</si>
  <si>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</si>
  <si>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</si>
  <si>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</si>
  <si>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</si>
  <si>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</si>
  <si>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</si>
  <si>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</si>
  <si>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</si>
  <si>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</si>
  <si>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</si>
  <si>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</si>
  <si>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</si>
  <si>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</si>
  <si>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</si>
  <si>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</si>
  <si>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</si>
  <si>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</si>
  <si>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</si>
  <si>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</si>
  <si>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</si>
  <si>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</si>
  <si>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</si>
  <si>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</si>
  <si>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</si>
  <si>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</si>
  <si>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</si>
  <si>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</si>
  <si>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</si>
  <si>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</si>
  <si>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</si>
  <si>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</si>
  <si>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</si>
  <si>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</si>
  <si>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</si>
  <si>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</si>
  <si>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</si>
  <si>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</si>
  <si>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</si>
  <si>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</si>
  <si>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</si>
  <si>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</si>
  <si>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</si>
  <si>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</si>
  <si>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</si>
  <si>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</si>
  <si>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</si>
  <si>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</si>
  <si>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</si>
  <si>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</si>
  <si>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</si>
  <si>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</si>
  <si>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</si>
  <si>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</si>
  <si>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</si>
  <si>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</si>
  <si>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</si>
  <si>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</si>
  <si>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</si>
  <si>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</si>
  <si>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</si>
  <si>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</si>
  <si>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</si>
  <si>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</si>
  <si>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</si>
  <si>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</si>
  <si>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</si>
  <si>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</si>
  <si>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</si>
  <si>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</si>
  <si>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</si>
  <si>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</si>
  <si>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</si>
  <si>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</si>
  <si>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</si>
  <si>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</si>
  <si>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</si>
  <si>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</si>
  <si>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</si>
  <si>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</si>
  <si>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</si>
  <si>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</si>
  <si>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</si>
  <si>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</si>
  <si>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</si>
  <si>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</si>
  <si>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</si>
  <si>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</si>
  <si>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</si>
  <si>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</si>
  <si>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</si>
  <si>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</si>
  <si>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</si>
  <si>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</si>
  <si>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</si>
  <si>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</si>
  <si>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</si>
  <si>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</si>
  <si>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</si>
  <si>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</si>
  <si>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</si>
  <si>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</si>
  <si>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</si>
  <si>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</si>
  <si>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</si>
  <si>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</si>
  <si>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</si>
  <si>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</si>
  <si>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</si>
  <si>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</si>
  <si>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</si>
  <si>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</si>
  <si>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</si>
  <si>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</si>
  <si>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</si>
  <si>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</si>
  <si>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</si>
  <si>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</si>
  <si>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</si>
  <si>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</si>
  <si>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</si>
  <si>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</si>
  <si>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</si>
  <si>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</si>
  <si>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</si>
  <si>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</si>
  <si>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</si>
  <si>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</si>
  <si>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</si>
  <si>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</si>
  <si>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</si>
  <si>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</si>
  <si>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</si>
  <si>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</si>
  <si>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</si>
  <si>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</si>
  <si>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</si>
  <si>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</si>
  <si>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</si>
  <si>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</si>
  <si>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</si>
  <si>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</si>
  <si>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</si>
  <si>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</si>
  <si>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</si>
  <si>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</si>
  <si>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</si>
  <si>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</si>
  <si>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</si>
  <si>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</si>
  <si>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</si>
  <si>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</si>
  <si>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</si>
  <si>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</si>
  <si>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</si>
  <si>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</si>
  <si>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</si>
  <si>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</si>
  <si>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</si>
  <si>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</si>
  <si>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</si>
  <si>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</si>
  <si>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</si>
  <si>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</si>
  <si>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</si>
  <si>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</si>
  <si>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</si>
  <si>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</si>
  <si>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</si>
  <si>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</si>
  <si>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</si>
  <si>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</si>
  <si>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</si>
  <si>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</si>
  <si>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</si>
  <si>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</si>
  <si>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</si>
  <si>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</si>
  <si>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</si>
  <si>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</si>
  <si>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</si>
  <si>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</si>
  <si>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</si>
  <si>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</si>
  <si>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</si>
  <si>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</si>
  <si>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</si>
  <si>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</si>
  <si>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</si>
  <si>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</si>
  <si>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</si>
  <si>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</si>
  <si>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</si>
  <si>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</si>
  <si>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</si>
  <si>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</si>
  <si>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</si>
  <si>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</si>
  <si>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</si>
  <si>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</si>
  <si>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</si>
  <si>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</si>
  <si>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</si>
  <si>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</si>
  <si>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</si>
  <si>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</si>
  <si>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</si>
  <si>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</si>
  <si>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</si>
  <si>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</si>
  <si>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</si>
  <si>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</si>
  <si>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</si>
  <si>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</si>
  <si>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</si>
  <si>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</si>
  <si>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</si>
  <si>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</si>
  <si>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</si>
  <si>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</si>
  <si>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</si>
  <si>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</si>
  <si>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</si>
  <si>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</si>
  <si>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</si>
  <si>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</si>
  <si>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</si>
  <si>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</si>
  <si>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</si>
  <si>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</si>
  <si>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</si>
  <si>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</si>
  <si>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</si>
  <si>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</si>
  <si>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</si>
  <si>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</si>
  <si>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</si>
  <si>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</si>
  <si>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</si>
  <si>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</si>
  <si>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</si>
  <si>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</si>
  <si>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</si>
  <si>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</si>
  <si>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</si>
  <si>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</si>
  <si>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</si>
  <si>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</si>
  <si>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</si>
  <si>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</si>
  <si>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</si>
  <si>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</si>
  <si>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</si>
  <si>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</si>
  <si>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</si>
  <si>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</si>
  <si>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</si>
  <si>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</si>
  <si>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</si>
  <si>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</si>
  <si>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</si>
  <si>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</si>
  <si>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</si>
  <si>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</si>
  <si>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</si>
  <si>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</si>
  <si>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</si>
  <si>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</si>
  <si>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</si>
  <si>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</si>
  <si>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</si>
  <si>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</si>
  <si>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</si>
  <si>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</si>
  <si>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</si>
  <si>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</si>
  <si>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</si>
  <si>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</si>
  <si>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</si>
  <si>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</si>
  <si>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</si>
  <si>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</si>
  <si>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</si>
  <si>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</si>
  <si>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</si>
  <si>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</si>
  <si>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</si>
  <si>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</si>
  <si>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</si>
  <si>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</si>
  <si>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</si>
  <si>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</si>
  <si>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</si>
  <si>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</si>
  <si>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</si>
  <si>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</si>
  <si>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</si>
  <si>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</si>
  <si>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</si>
  <si>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</si>
  <si>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</si>
  <si>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</si>
  <si>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</si>
  <si>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</si>
  <si>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</si>
  <si>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</si>
  <si>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</si>
  <si>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</si>
  <si>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</si>
  <si>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</si>
  <si>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</si>
  <si>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</si>
  <si>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</si>
  <si>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</si>
  <si>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</si>
  <si>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</si>
  <si>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</si>
  <si>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</si>
  <si>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</si>
  <si>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</si>
  <si>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</si>
  <si>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</si>
  <si>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</si>
  <si>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</si>
  <si>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</si>
  <si>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</si>
  <si>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</si>
  <si>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</si>
  <si>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</si>
  <si>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</si>
  <si>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</si>
  <si>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</si>
  <si>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</si>
  <si>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</si>
  <si>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</si>
  <si>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</si>
  <si>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</si>
  <si>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</si>
  <si>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</si>
  <si>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</si>
  <si>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</si>
  <si>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</si>
  <si>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</si>
  <si>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</si>
  <si>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</si>
  <si>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</si>
  <si>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</si>
  <si>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</si>
  <si>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</si>
  <si>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</si>
  <si>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</si>
  <si>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</si>
  <si>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</si>
  <si>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</si>
  <si>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</si>
  <si>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</si>
  <si>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</si>
  <si>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</si>
  <si>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</si>
  <si>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</si>
  <si>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</si>
  <si>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</si>
  <si>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</si>
  <si>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</si>
  <si>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</si>
  <si>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</si>
  <si>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</si>
  <si>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</si>
  <si>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</si>
  <si>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</si>
  <si>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</si>
  <si>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</si>
  <si>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</si>
  <si>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</si>
  <si>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</si>
  <si>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</si>
  <si>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</si>
  <si>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</si>
  <si>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Men's 1st Division</t>
  </si>
  <si>
    <t>Universitarios F.C.</t>
  </si>
  <si>
    <t>Umoja Stars</t>
  </si>
  <si>
    <t>Dep Alfa</t>
  </si>
  <si>
    <t>Burquenos F.C.</t>
  </si>
  <si>
    <t>Club A-1</t>
  </si>
  <si>
    <t>Strikers FC</t>
  </si>
  <si>
    <t>Dynamo</t>
  </si>
  <si>
    <t>Rushambo</t>
  </si>
  <si>
    <t>FC Arsenal</t>
  </si>
  <si>
    <t>PERSEPOLIS</t>
  </si>
  <si>
    <t>Deportivo Chalco</t>
  </si>
  <si>
    <t>Monaco FC</t>
  </si>
  <si>
    <t>Aguilas</t>
  </si>
  <si>
    <t>Metro FC</t>
  </si>
  <si>
    <t>Men's 3rd Division</t>
  </si>
  <si>
    <t>Rogues</t>
  </si>
  <si>
    <t>Cosmik Debris</t>
  </si>
  <si>
    <t>Waffle House FC</t>
  </si>
  <si>
    <t>Los Booorgaars</t>
  </si>
  <si>
    <t>The Other Team</t>
  </si>
  <si>
    <t>Hogsbreath</t>
  </si>
  <si>
    <t>Murcielagos FC</t>
  </si>
  <si>
    <t>Los Tuzos</t>
  </si>
  <si>
    <t>Reavers</t>
  </si>
  <si>
    <t>Bandidos</t>
  </si>
  <si>
    <t>Metal Slugs</t>
  </si>
  <si>
    <t>Centro America</t>
  </si>
  <si>
    <t>Bushwhackers</t>
  </si>
  <si>
    <t>Libertad</t>
  </si>
  <si>
    <t>Merl</t>
  </si>
  <si>
    <t>The Crew</t>
  </si>
  <si>
    <t>Grass Stains</t>
  </si>
  <si>
    <t>Streetfrogs</t>
  </si>
  <si>
    <t>FC Chicken Killers</t>
  </si>
  <si>
    <t>Dept Leon</t>
  </si>
  <si>
    <t>Venom XI</t>
  </si>
  <si>
    <t>Men's 2nd Division</t>
  </si>
  <si>
    <t>Vipers</t>
  </si>
  <si>
    <t>Hampton Roads</t>
  </si>
  <si>
    <t>TOPSZN</t>
  </si>
  <si>
    <t>The Old Republic FC</t>
  </si>
  <si>
    <t>Lovelace</t>
  </si>
  <si>
    <t>La Tribu</t>
  </si>
  <si>
    <t>Juventus</t>
  </si>
  <si>
    <t>Brethren FC</t>
  </si>
  <si>
    <t>New Mexico Football Club</t>
  </si>
  <si>
    <t>Atletico Milan</t>
  </si>
  <si>
    <t>Pachuca FC</t>
  </si>
  <si>
    <t>AFC</t>
  </si>
  <si>
    <t>Lobos FC</t>
  </si>
  <si>
    <t>Dep Unam</t>
  </si>
  <si>
    <t>Dave</t>
  </si>
  <si>
    <t>Boca Jrs</t>
  </si>
  <si>
    <t>Touch of Grey</t>
  </si>
  <si>
    <t>Club Atletico</t>
  </si>
  <si>
    <t>VfB Sandia</t>
  </si>
  <si>
    <t>Stealth</t>
  </si>
  <si>
    <t>Monterrey Rayados</t>
  </si>
  <si>
    <t>Coed Second Division</t>
  </si>
  <si>
    <t>FC Pompo</t>
  </si>
  <si>
    <t>Bad Company</t>
  </si>
  <si>
    <t>Panda</t>
  </si>
  <si>
    <t>Bout to Get Messi</t>
  </si>
  <si>
    <t>Moosehead</t>
  </si>
  <si>
    <t>Just Kickin’ It</t>
  </si>
  <si>
    <t>Meat Eaters</t>
  </si>
  <si>
    <t>Dynamics</t>
  </si>
  <si>
    <t>Los Hurricanes</t>
  </si>
  <si>
    <t>El Tri</t>
  </si>
  <si>
    <t>Lawn Gnomes</t>
  </si>
  <si>
    <t>En Fuego FC</t>
  </si>
  <si>
    <t>Soleros</t>
  </si>
  <si>
    <t>Swingers</t>
  </si>
  <si>
    <t>Goatheads</t>
  </si>
  <si>
    <t>Yucca Doos</t>
  </si>
  <si>
    <t>Women's 3rd Division</t>
  </si>
  <si>
    <t>Express</t>
  </si>
  <si>
    <t>Zami</t>
  </si>
  <si>
    <t>Daniel</t>
  </si>
  <si>
    <t>Orion</t>
  </si>
  <si>
    <t>Revolution</t>
  </si>
  <si>
    <t>Odyssey</t>
  </si>
  <si>
    <t>Coed First Division</t>
  </si>
  <si>
    <t>New World</t>
  </si>
  <si>
    <t>WestGate United</t>
  </si>
  <si>
    <t>Bandits</t>
  </si>
  <si>
    <t>Sweded</t>
  </si>
  <si>
    <t>Filthy Animals</t>
  </si>
  <si>
    <t>Noobz</t>
  </si>
  <si>
    <t>Coed Third Division</t>
  </si>
  <si>
    <t>Unicornios</t>
  </si>
  <si>
    <t>Band of Misfits</t>
  </si>
  <si>
    <t>Straight Outta Shape</t>
  </si>
  <si>
    <t>North Valley S.D.A.</t>
  </si>
  <si>
    <t>FC Learned Foot</t>
  </si>
  <si>
    <t>Marvel</t>
  </si>
  <si>
    <t>Strangebrew</t>
  </si>
  <si>
    <t>Mutiny</t>
  </si>
  <si>
    <t>Samurai Shark Squad</t>
  </si>
  <si>
    <t>Overruled</t>
  </si>
  <si>
    <t>Whatever</t>
  </si>
  <si>
    <t>Chelsea</t>
  </si>
  <si>
    <t>Roadrunners</t>
  </si>
  <si>
    <t>Bad News Bears F.C.</t>
  </si>
  <si>
    <t>UNMH FC</t>
  </si>
  <si>
    <t>Diversity</t>
  </si>
  <si>
    <t>Trinity</t>
  </si>
  <si>
    <t>FC Caliente</t>
  </si>
  <si>
    <t>The Bombers</t>
  </si>
  <si>
    <t>Heathens</t>
  </si>
  <si>
    <t>The Ambassadors</t>
  </si>
  <si>
    <t>L.L.O.S</t>
  </si>
  <si>
    <t>Women's 2nd Division</t>
  </si>
  <si>
    <t>Wolverines</t>
  </si>
  <si>
    <t>Dynasty</t>
  </si>
  <si>
    <t>Maase</t>
  </si>
  <si>
    <t>Ms. Fits VFB</t>
  </si>
  <si>
    <t>Interdivision first division team</t>
  </si>
  <si>
    <t>Benchwarmers</t>
  </si>
  <si>
    <t>Lady Miners</t>
  </si>
  <si>
    <t>Defiance FC</t>
  </si>
  <si>
    <t>Fire</t>
  </si>
  <si>
    <t>Furia Extrema</t>
  </si>
  <si>
    <t>Women's 1st Division</t>
  </si>
  <si>
    <t>Albuquerque SOL</t>
  </si>
  <si>
    <t>Interdivision Second Division Team</t>
  </si>
  <si>
    <t>Burque</t>
  </si>
  <si>
    <t>Godzilla</t>
  </si>
  <si>
    <t>Oldies but Goodies</t>
  </si>
  <si>
    <t>Centellas FC</t>
  </si>
  <si>
    <t>* - report created before game date (often caused by re-scheduled game)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</si>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</sst>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47" fontId="0" fillId="0" borderId="0" xfId="0" applyNumberFormat="1"/>
    <xf numFmtId="0" fontId="0" fillId="5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showWhiteSpace="0" topLeftCell="A13" zoomScaleNormal="100" workbookViewId="0">
      <selection activeCell="C37" sqref="C37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43202</v>
      </c>
      <c r="B1" s="1"/>
    </row>
    <row r="2" spans="1:13" x14ac:dyDescent="0.2">
      <c r="D2" t="s">
        <v>190</v>
      </c>
      <c r="F2" s="28"/>
      <c r="H2" s="62" t="s">
        <v>110</v>
      </c>
      <c r="I2" s="62"/>
      <c r="J2" s="62" t="s">
        <v>111</v>
      </c>
      <c r="K2" s="62"/>
      <c r="L2" s="62" t="s">
        <v>112</v>
      </c>
      <c r="M2" s="62"/>
    </row>
    <row r="3" spans="1:13" x14ac:dyDescent="0.2">
      <c r="A3" s="2">
        <v>1</v>
      </c>
      <c r="B3" s="2">
        <v>63191</v>
      </c>
      <c r="C3" s="2" t="s">
        <v>468</v>
      </c>
      <c r="D3" s="2" t="s">
        <v>469</v>
      </c>
      <c r="E3" s="8" t="s">
        <v>470</v>
      </c>
      <c r="F3" s="8">
        <v>43198</v>
      </c>
      <c r="G3" s="31">
        <v>43200.894737893519</v>
      </c>
      <c r="H3" s="2" t="s">
        <v>1</v>
      </c>
      <c r="I3" s="2" t="s">
        <v>107</v>
      </c>
      <c r="J3" s="2" t="s">
        <v>171</v>
      </c>
      <c r="K3" s="2" t="s">
        <v>172</v>
      </c>
      <c r="L3" s="26" t="s">
        <v>288</v>
      </c>
    </row>
    <row r="4" spans="1:13" x14ac:dyDescent="0.2">
      <c r="A4" s="2">
        <v>2</v>
      </c>
      <c r="B4" s="2">
        <v>63192</v>
      </c>
      <c r="C4" s="2" t="s">
        <v>468</v>
      </c>
      <c r="D4" s="2" t="s">
        <v>471</v>
      </c>
      <c r="E4" s="8" t="s">
        <v>472</v>
      </c>
      <c r="F4" s="8">
        <v>43198</v>
      </c>
      <c r="G4" s="31">
        <v>43198.687641701392</v>
      </c>
      <c r="H4" s="2" t="s">
        <v>27</v>
      </c>
      <c r="I4" s="2" t="s">
        <v>30</v>
      </c>
      <c r="J4" s="26" t="s">
        <v>288</v>
      </c>
      <c r="K4" s="2"/>
      <c r="L4" s="26" t="s">
        <v>288</v>
      </c>
    </row>
    <row r="5" spans="1:13" x14ac:dyDescent="0.2">
      <c r="A5" s="2">
        <v>3</v>
      </c>
      <c r="B5" s="2">
        <v>63193</v>
      </c>
      <c r="C5" s="2" t="s">
        <v>468</v>
      </c>
      <c r="D5" s="2" t="s">
        <v>473</v>
      </c>
      <c r="E5" s="8" t="s">
        <v>474</v>
      </c>
      <c r="F5" s="8">
        <v>43198</v>
      </c>
      <c r="G5" s="31">
        <v>43201.65869178241</v>
      </c>
      <c r="H5" s="2" t="s">
        <v>20</v>
      </c>
      <c r="I5" s="2" t="s">
        <v>21</v>
      </c>
      <c r="J5" s="2" t="s">
        <v>80</v>
      </c>
      <c r="K5" s="2" t="s">
        <v>154</v>
      </c>
      <c r="L5" t="s">
        <v>217</v>
      </c>
      <c r="M5" t="s">
        <v>218</v>
      </c>
    </row>
    <row r="6" spans="1:13" x14ac:dyDescent="0.2">
      <c r="A6" s="2">
        <v>4</v>
      </c>
      <c r="B6" s="2">
        <v>63194</v>
      </c>
      <c r="C6" s="2" t="s">
        <v>468</v>
      </c>
      <c r="D6" s="2" t="s">
        <v>475</v>
      </c>
      <c r="E6" s="8" t="s">
        <v>476</v>
      </c>
      <c r="F6" s="8">
        <v>43198</v>
      </c>
      <c r="G6" s="31">
        <v>43200.898639166669</v>
      </c>
      <c r="H6" s="2" t="s">
        <v>1</v>
      </c>
      <c r="I6" s="2" t="s">
        <v>107</v>
      </c>
      <c r="J6" s="2" t="s">
        <v>27</v>
      </c>
      <c r="K6" s="2" t="s">
        <v>30</v>
      </c>
      <c r="L6" t="s">
        <v>0</v>
      </c>
      <c r="M6" t="s">
        <v>44</v>
      </c>
    </row>
    <row r="7" spans="1:13" x14ac:dyDescent="0.2">
      <c r="A7" s="2">
        <v>5</v>
      </c>
      <c r="B7" s="2">
        <v>63195</v>
      </c>
      <c r="C7" s="2" t="s">
        <v>468</v>
      </c>
      <c r="D7" s="2" t="s">
        <v>477</v>
      </c>
      <c r="E7" s="8" t="s">
        <v>478</v>
      </c>
      <c r="F7" s="8">
        <v>43198</v>
      </c>
      <c r="G7" s="31">
        <v>43201.458275335652</v>
      </c>
      <c r="H7" s="2" t="s">
        <v>378</v>
      </c>
      <c r="I7" s="2" t="s">
        <v>267</v>
      </c>
      <c r="J7" s="2" t="s">
        <v>61</v>
      </c>
      <c r="K7" s="2" t="s">
        <v>62</v>
      </c>
      <c r="L7" t="s">
        <v>463</v>
      </c>
      <c r="M7" t="s">
        <v>267</v>
      </c>
    </row>
    <row r="8" spans="1:13" x14ac:dyDescent="0.2">
      <c r="A8" s="2">
        <v>6</v>
      </c>
      <c r="B8" s="2">
        <v>63196</v>
      </c>
      <c r="C8" s="2" t="s">
        <v>468</v>
      </c>
      <c r="D8" s="2" t="s">
        <v>479</v>
      </c>
      <c r="E8" s="8" t="s">
        <v>480</v>
      </c>
      <c r="F8" s="8">
        <v>43198</v>
      </c>
      <c r="G8" s="31">
        <v>43198.854496689812</v>
      </c>
      <c r="H8" s="2" t="s">
        <v>37</v>
      </c>
      <c r="I8" s="2" t="s">
        <v>261</v>
      </c>
      <c r="J8" s="26" t="s">
        <v>288</v>
      </c>
      <c r="K8" s="2"/>
      <c r="L8" s="26" t="s">
        <v>288</v>
      </c>
    </row>
    <row r="9" spans="1:13" x14ac:dyDescent="0.2">
      <c r="A9" s="2">
        <v>7</v>
      </c>
      <c r="B9" s="2">
        <v>63197</v>
      </c>
      <c r="C9" s="2" t="s">
        <v>468</v>
      </c>
      <c r="D9" s="2" t="s">
        <v>481</v>
      </c>
      <c r="E9" s="8" t="s">
        <v>482</v>
      </c>
      <c r="F9" s="8">
        <v>43198</v>
      </c>
      <c r="G9" s="31">
        <v>43199.445293900462</v>
      </c>
      <c r="H9" s="2" t="s">
        <v>284</v>
      </c>
      <c r="I9" s="2" t="s">
        <v>427</v>
      </c>
      <c r="J9" s="2" t="s">
        <v>5</v>
      </c>
      <c r="K9" s="2" t="s">
        <v>6</v>
      </c>
      <c r="L9" t="s">
        <v>138</v>
      </c>
      <c r="M9" t="s">
        <v>94</v>
      </c>
    </row>
    <row r="10" spans="1:13" x14ac:dyDescent="0.2">
      <c r="A10" s="2">
        <v>8</v>
      </c>
      <c r="B10" s="2">
        <v>63208</v>
      </c>
      <c r="C10" s="2" t="s">
        <v>468</v>
      </c>
      <c r="D10" s="2" t="s">
        <v>471</v>
      </c>
      <c r="E10" s="8" t="s">
        <v>469</v>
      </c>
      <c r="F10" s="8">
        <v>43198</v>
      </c>
      <c r="G10" s="31">
        <v>43201.110534826388</v>
      </c>
      <c r="H10" s="2" t="s">
        <v>237</v>
      </c>
      <c r="I10" s="2" t="s">
        <v>238</v>
      </c>
      <c r="J10" s="2" t="s">
        <v>15</v>
      </c>
      <c r="K10" s="2" t="s">
        <v>16</v>
      </c>
      <c r="L10" s="26" t="s">
        <v>288</v>
      </c>
    </row>
    <row r="11" spans="1:13" x14ac:dyDescent="0.2">
      <c r="A11" s="2">
        <v>9</v>
      </c>
      <c r="B11" s="2">
        <v>63209</v>
      </c>
      <c r="C11" s="2" t="s">
        <v>468</v>
      </c>
      <c r="D11" s="2" t="s">
        <v>475</v>
      </c>
      <c r="E11" s="8" t="s">
        <v>472</v>
      </c>
      <c r="F11" s="8">
        <v>43198</v>
      </c>
      <c r="G11" s="31">
        <v>43198.906283912038</v>
      </c>
      <c r="H11" s="2" t="s">
        <v>15</v>
      </c>
      <c r="I11" s="2" t="s">
        <v>16</v>
      </c>
      <c r="J11" s="2" t="s">
        <v>43</v>
      </c>
      <c r="K11" s="2" t="s">
        <v>72</v>
      </c>
      <c r="L11" t="s">
        <v>138</v>
      </c>
      <c r="M11" t="s">
        <v>107</v>
      </c>
    </row>
    <row r="12" spans="1:13" x14ac:dyDescent="0.2">
      <c r="A12" s="2">
        <v>10</v>
      </c>
      <c r="B12" s="2">
        <v>64540</v>
      </c>
      <c r="C12" s="2" t="s">
        <v>483</v>
      </c>
      <c r="D12" s="2" t="s">
        <v>484</v>
      </c>
      <c r="E12" s="8" t="s">
        <v>485</v>
      </c>
      <c r="F12" s="8">
        <v>43198</v>
      </c>
      <c r="G12" s="31">
        <v>43198.794608009259</v>
      </c>
      <c r="H12" s="2" t="s">
        <v>28</v>
      </c>
      <c r="I12" s="2" t="s">
        <v>345</v>
      </c>
      <c r="J12" s="2" t="s">
        <v>276</v>
      </c>
      <c r="K12" s="2" t="s">
        <v>277</v>
      </c>
      <c r="L12" s="26" t="s">
        <v>288</v>
      </c>
    </row>
    <row r="13" spans="1:13" x14ac:dyDescent="0.2">
      <c r="A13" s="2">
        <v>11</v>
      </c>
      <c r="B13" s="2">
        <v>64541</v>
      </c>
      <c r="C13" s="2" t="s">
        <v>483</v>
      </c>
      <c r="D13" s="2" t="s">
        <v>486</v>
      </c>
      <c r="E13" s="8" t="s">
        <v>487</v>
      </c>
      <c r="F13" s="8">
        <v>43198</v>
      </c>
      <c r="G13" s="31">
        <v>43199.412145775466</v>
      </c>
      <c r="H13" s="2" t="s">
        <v>51</v>
      </c>
      <c r="I13" s="2" t="s">
        <v>434</v>
      </c>
      <c r="J13" s="2" t="s">
        <v>28</v>
      </c>
      <c r="K13" s="2" t="s">
        <v>345</v>
      </c>
      <c r="L13" s="2" t="s">
        <v>276</v>
      </c>
      <c r="M13" s="2" t="s">
        <v>277</v>
      </c>
    </row>
    <row r="14" spans="1:13" x14ac:dyDescent="0.2">
      <c r="A14" s="2">
        <v>12</v>
      </c>
      <c r="B14" s="2">
        <v>64542</v>
      </c>
      <c r="C14" s="2" t="s">
        <v>483</v>
      </c>
      <c r="D14" s="2" t="s">
        <v>488</v>
      </c>
      <c r="E14" s="8" t="s">
        <v>489</v>
      </c>
      <c r="F14" s="8">
        <v>43198</v>
      </c>
      <c r="G14" s="31">
        <v>43198.85036596065</v>
      </c>
      <c r="H14" s="2" t="s">
        <v>45</v>
      </c>
      <c r="I14" s="2" t="s">
        <v>46</v>
      </c>
      <c r="J14" s="2" t="s">
        <v>43</v>
      </c>
      <c r="K14" s="2" t="s">
        <v>72</v>
      </c>
      <c r="L14" s="26" t="s">
        <v>288</v>
      </c>
    </row>
    <row r="15" spans="1:13" x14ac:dyDescent="0.2">
      <c r="A15" s="2">
        <v>13</v>
      </c>
      <c r="B15" s="2">
        <v>64543</v>
      </c>
      <c r="C15" s="2" t="s">
        <v>483</v>
      </c>
      <c r="D15" s="2" t="s">
        <v>490</v>
      </c>
      <c r="E15" s="8" t="s">
        <v>491</v>
      </c>
      <c r="F15" s="8">
        <v>43198</v>
      </c>
      <c r="G15" s="31">
        <v>43201.054502199077</v>
      </c>
      <c r="H15" s="2" t="s">
        <v>138</v>
      </c>
      <c r="I15" s="2" t="s">
        <v>107</v>
      </c>
      <c r="J15" s="26" t="s">
        <v>288</v>
      </c>
      <c r="K15" s="2"/>
      <c r="L15" s="26" t="s">
        <v>288</v>
      </c>
    </row>
    <row r="16" spans="1:13" x14ac:dyDescent="0.2">
      <c r="A16" s="2">
        <v>14</v>
      </c>
      <c r="B16" s="2">
        <v>64544</v>
      </c>
      <c r="C16" s="2" t="s">
        <v>483</v>
      </c>
      <c r="D16" s="2" t="s">
        <v>492</v>
      </c>
      <c r="E16" s="8" t="s">
        <v>493</v>
      </c>
      <c r="F16" s="8">
        <v>43198</v>
      </c>
      <c r="G16" s="31">
        <v>43199.847817604168</v>
      </c>
      <c r="H16" s="2" t="s">
        <v>0</v>
      </c>
      <c r="I16" s="2" t="s">
        <v>222</v>
      </c>
      <c r="J16" s="2" t="s">
        <v>28</v>
      </c>
      <c r="K16" s="2" t="s">
        <v>345</v>
      </c>
      <c r="L16" s="26" t="s">
        <v>288</v>
      </c>
    </row>
    <row r="17" spans="1:13" x14ac:dyDescent="0.2">
      <c r="A17" s="2">
        <v>15</v>
      </c>
      <c r="B17" s="2">
        <v>64545</v>
      </c>
      <c r="C17" s="2" t="s">
        <v>483</v>
      </c>
      <c r="D17" s="2" t="s">
        <v>494</v>
      </c>
      <c r="E17" s="8" t="s">
        <v>495</v>
      </c>
      <c r="F17" s="8">
        <v>43198</v>
      </c>
      <c r="G17" s="31">
        <v>43198.859839699071</v>
      </c>
      <c r="H17" s="2" t="s">
        <v>45</v>
      </c>
      <c r="I17" s="2" t="s">
        <v>46</v>
      </c>
      <c r="J17" s="26" t="s">
        <v>288</v>
      </c>
      <c r="K17" s="2"/>
      <c r="L17" s="26" t="s">
        <v>288</v>
      </c>
    </row>
    <row r="18" spans="1:13" x14ac:dyDescent="0.2">
      <c r="A18" s="2">
        <v>16</v>
      </c>
      <c r="B18" s="2">
        <v>64546</v>
      </c>
      <c r="C18" s="2" t="s">
        <v>483</v>
      </c>
      <c r="D18" s="2" t="s">
        <v>496</v>
      </c>
      <c r="E18" s="8" t="s">
        <v>497</v>
      </c>
      <c r="F18" s="8">
        <v>43198</v>
      </c>
      <c r="G18" s="31">
        <v>43198.927347407407</v>
      </c>
      <c r="H18" s="2" t="s">
        <v>498</v>
      </c>
      <c r="I18" s="2" t="s">
        <v>392</v>
      </c>
      <c r="J18" s="2" t="s">
        <v>466</v>
      </c>
      <c r="K18" s="2" t="s">
        <v>392</v>
      </c>
      <c r="L18" s="26" t="s">
        <v>288</v>
      </c>
    </row>
    <row r="19" spans="1:13" x14ac:dyDescent="0.2">
      <c r="A19" s="2">
        <v>17</v>
      </c>
      <c r="B19" s="2">
        <v>64547</v>
      </c>
      <c r="C19" s="2" t="s">
        <v>483</v>
      </c>
      <c r="D19" s="2" t="s">
        <v>499</v>
      </c>
      <c r="E19" s="8" t="s">
        <v>500</v>
      </c>
      <c r="F19" s="8">
        <v>43198</v>
      </c>
      <c r="G19" s="31">
        <v>43199.834693425924</v>
      </c>
      <c r="H19" s="2" t="s">
        <v>219</v>
      </c>
      <c r="I19" s="2" t="s">
        <v>143</v>
      </c>
      <c r="J19" s="26" t="s">
        <v>288</v>
      </c>
      <c r="K19" s="2"/>
      <c r="L19" s="26" t="s">
        <v>288</v>
      </c>
    </row>
    <row r="20" spans="1:13" x14ac:dyDescent="0.2">
      <c r="A20" s="2">
        <v>18</v>
      </c>
      <c r="B20" s="2">
        <v>64548</v>
      </c>
      <c r="C20" s="2" t="s">
        <v>483</v>
      </c>
      <c r="D20" s="2" t="s">
        <v>501</v>
      </c>
      <c r="E20" s="8" t="s">
        <v>502</v>
      </c>
      <c r="F20" s="8">
        <v>43198</v>
      </c>
      <c r="G20" s="31">
        <v>43198.932503888886</v>
      </c>
      <c r="H20" s="2" t="s">
        <v>498</v>
      </c>
      <c r="I20" s="2" t="s">
        <v>392</v>
      </c>
      <c r="J20" s="2" t="s">
        <v>45</v>
      </c>
      <c r="K20" s="2" t="s">
        <v>46</v>
      </c>
      <c r="L20" t="s">
        <v>466</v>
      </c>
      <c r="M20" t="s">
        <v>392</v>
      </c>
    </row>
    <row r="21" spans="1:13" x14ac:dyDescent="0.2">
      <c r="A21" s="2">
        <v>19</v>
      </c>
      <c r="B21" s="2">
        <v>64549</v>
      </c>
      <c r="C21" s="2" t="s">
        <v>483</v>
      </c>
      <c r="D21" s="2" t="s">
        <v>503</v>
      </c>
      <c r="E21" s="8" t="s">
        <v>504</v>
      </c>
      <c r="F21" s="8">
        <v>43198</v>
      </c>
      <c r="G21" s="31">
        <v>43199.551456319445</v>
      </c>
      <c r="H21" s="2" t="s">
        <v>61</v>
      </c>
      <c r="I21" s="2" t="s">
        <v>62</v>
      </c>
      <c r="J21" s="26" t="s">
        <v>288</v>
      </c>
      <c r="K21" s="2"/>
      <c r="L21" s="26" t="s">
        <v>288</v>
      </c>
    </row>
    <row r="22" spans="1:13" x14ac:dyDescent="0.2">
      <c r="A22" s="2">
        <v>20</v>
      </c>
      <c r="B22" s="2">
        <v>64744</v>
      </c>
      <c r="C22" s="2" t="s">
        <v>505</v>
      </c>
      <c r="D22" s="2" t="s">
        <v>506</v>
      </c>
      <c r="E22" s="8" t="s">
        <v>507</v>
      </c>
      <c r="F22" s="8">
        <v>43198</v>
      </c>
      <c r="G22" s="31">
        <v>43199.865491215278</v>
      </c>
      <c r="H22" s="2" t="s">
        <v>80</v>
      </c>
      <c r="I22" s="2" t="s">
        <v>154</v>
      </c>
      <c r="J22" s="26" t="s">
        <v>288</v>
      </c>
      <c r="K22" s="2"/>
      <c r="L22" s="26" t="s">
        <v>288</v>
      </c>
    </row>
    <row r="23" spans="1:13" x14ac:dyDescent="0.2">
      <c r="A23" s="2">
        <v>21</v>
      </c>
      <c r="B23" s="2">
        <v>64745</v>
      </c>
      <c r="C23" s="2" t="s">
        <v>505</v>
      </c>
      <c r="D23" s="2" t="s">
        <v>508</v>
      </c>
      <c r="E23" s="8" t="s">
        <v>509</v>
      </c>
      <c r="F23" s="8">
        <v>43198</v>
      </c>
      <c r="G23" s="31">
        <v>43199.823271875001</v>
      </c>
      <c r="H23" s="2" t="s">
        <v>0</v>
      </c>
      <c r="I23" s="2" t="s">
        <v>222</v>
      </c>
      <c r="J23" s="2" t="s">
        <v>138</v>
      </c>
      <c r="K23" s="2" t="s">
        <v>357</v>
      </c>
      <c r="L23" s="26" t="s">
        <v>288</v>
      </c>
    </row>
    <row r="24" spans="1:13" x14ac:dyDescent="0.2">
      <c r="A24" s="2">
        <v>22</v>
      </c>
      <c r="B24" s="2">
        <v>64746</v>
      </c>
      <c r="C24" s="2" t="s">
        <v>505</v>
      </c>
      <c r="D24" s="2" t="s">
        <v>510</v>
      </c>
      <c r="E24" s="8" t="s">
        <v>511</v>
      </c>
      <c r="F24" s="8">
        <v>43198</v>
      </c>
      <c r="G24" s="31">
        <v>43200.947078472222</v>
      </c>
      <c r="H24" s="2" t="s">
        <v>0</v>
      </c>
      <c r="I24" s="2" t="s">
        <v>44</v>
      </c>
      <c r="J24" s="26" t="s">
        <v>288</v>
      </c>
      <c r="K24" s="2"/>
      <c r="L24" s="26" t="s">
        <v>288</v>
      </c>
    </row>
    <row r="25" spans="1:13" x14ac:dyDescent="0.2">
      <c r="A25" s="2">
        <v>23</v>
      </c>
      <c r="B25" s="2">
        <v>64748</v>
      </c>
      <c r="C25" s="2" t="s">
        <v>505</v>
      </c>
      <c r="D25" s="2" t="s">
        <v>512</v>
      </c>
      <c r="E25" s="8" t="s">
        <v>513</v>
      </c>
      <c r="F25" s="8">
        <v>43198</v>
      </c>
      <c r="G25" s="31">
        <v>43199.374526284722</v>
      </c>
      <c r="H25" s="2" t="s">
        <v>65</v>
      </c>
      <c r="I25" s="2" t="s">
        <v>66</v>
      </c>
      <c r="J25" s="2" t="s">
        <v>0</v>
      </c>
      <c r="K25" s="2" t="s">
        <v>222</v>
      </c>
      <c r="L25" s="26" t="s">
        <v>288</v>
      </c>
    </row>
    <row r="26" spans="1:13" x14ac:dyDescent="0.2">
      <c r="A26" s="2">
        <v>24</v>
      </c>
      <c r="B26" s="2">
        <v>64749</v>
      </c>
      <c r="C26" s="2" t="s">
        <v>505</v>
      </c>
      <c r="D26" s="2" t="s">
        <v>514</v>
      </c>
      <c r="E26" s="8" t="s">
        <v>515</v>
      </c>
      <c r="F26" s="8">
        <v>43198</v>
      </c>
      <c r="G26" s="31">
        <v>43199.954223009256</v>
      </c>
      <c r="H26" s="2" t="s">
        <v>54</v>
      </c>
      <c r="I26" s="2" t="s">
        <v>294</v>
      </c>
      <c r="J26" s="2" t="s">
        <v>138</v>
      </c>
      <c r="K26" s="2" t="s">
        <v>357</v>
      </c>
      <c r="L26" t="s">
        <v>334</v>
      </c>
      <c r="M26" t="s">
        <v>335</v>
      </c>
    </row>
    <row r="27" spans="1:13" x14ac:dyDescent="0.2">
      <c r="A27" s="2">
        <v>25</v>
      </c>
      <c r="B27" s="2">
        <v>64750</v>
      </c>
      <c r="C27" s="2" t="s">
        <v>505</v>
      </c>
      <c r="D27" s="2" t="s">
        <v>516</v>
      </c>
      <c r="E27" s="8" t="s">
        <v>517</v>
      </c>
      <c r="F27" s="8">
        <v>43198</v>
      </c>
      <c r="G27" s="31">
        <v>43199.37847596065</v>
      </c>
      <c r="H27" s="2" t="s">
        <v>65</v>
      </c>
      <c r="I27" s="2" t="s">
        <v>66</v>
      </c>
      <c r="J27" s="26" t="s">
        <v>288</v>
      </c>
      <c r="K27" s="2"/>
      <c r="L27" s="26" t="s">
        <v>288</v>
      </c>
    </row>
    <row r="28" spans="1:13" x14ac:dyDescent="0.2">
      <c r="A28" s="2">
        <v>26</v>
      </c>
      <c r="B28" s="2">
        <v>64751</v>
      </c>
      <c r="C28" s="2" t="s">
        <v>505</v>
      </c>
      <c r="D28" s="2" t="s">
        <v>518</v>
      </c>
      <c r="E28" s="8" t="s">
        <v>519</v>
      </c>
      <c r="F28" s="8">
        <v>43198</v>
      </c>
      <c r="G28" s="31">
        <v>43199.907755868058</v>
      </c>
      <c r="H28" s="2" t="s">
        <v>80</v>
      </c>
      <c r="I28" s="2" t="s">
        <v>154</v>
      </c>
      <c r="J28" s="2" t="s">
        <v>520</v>
      </c>
      <c r="K28" s="2" t="s">
        <v>195</v>
      </c>
      <c r="L28" s="26" t="s">
        <v>288</v>
      </c>
    </row>
    <row r="29" spans="1:13" x14ac:dyDescent="0.2">
      <c r="A29" s="2">
        <v>27</v>
      </c>
      <c r="B29" s="2">
        <v>64752</v>
      </c>
      <c r="C29" s="2" t="s">
        <v>505</v>
      </c>
      <c r="D29" s="2" t="s">
        <v>521</v>
      </c>
      <c r="E29" s="8" t="s">
        <v>522</v>
      </c>
      <c r="F29" s="8">
        <v>43198</v>
      </c>
      <c r="G29" s="31">
        <v>43199.874170844909</v>
      </c>
      <c r="H29" s="2" t="s">
        <v>80</v>
      </c>
      <c r="I29" s="2" t="s">
        <v>154</v>
      </c>
      <c r="J29" s="26" t="s">
        <v>288</v>
      </c>
      <c r="K29" s="2"/>
      <c r="L29" s="26" t="s">
        <v>288</v>
      </c>
    </row>
    <row r="30" spans="1:13" x14ac:dyDescent="0.2">
      <c r="A30" s="2">
        <v>28</v>
      </c>
      <c r="B30" s="2">
        <v>64753</v>
      </c>
      <c r="C30" s="2" t="s">
        <v>505</v>
      </c>
      <c r="D30" s="2" t="s">
        <v>523</v>
      </c>
      <c r="E30" s="8" t="s">
        <v>524</v>
      </c>
      <c r="F30" s="8">
        <v>43198</v>
      </c>
      <c r="G30" s="31">
        <v>43199.468586967596</v>
      </c>
      <c r="H30" s="2" t="s">
        <v>520</v>
      </c>
      <c r="I30" s="2" t="s">
        <v>195</v>
      </c>
      <c r="J30" s="26" t="s">
        <v>288</v>
      </c>
      <c r="K30" s="2"/>
      <c r="L30" s="26" t="s">
        <v>288</v>
      </c>
    </row>
    <row r="31" spans="1:13" x14ac:dyDescent="0.2">
      <c r="A31" s="2">
        <v>29</v>
      </c>
      <c r="B31" s="2">
        <v>64754</v>
      </c>
      <c r="C31" s="2" t="s">
        <v>505</v>
      </c>
      <c r="D31" s="2" t="s">
        <v>525</v>
      </c>
      <c r="E31" s="8" t="s">
        <v>526</v>
      </c>
      <c r="F31" s="8">
        <v>43198</v>
      </c>
      <c r="G31" s="31">
        <v>43199.655654259259</v>
      </c>
      <c r="H31" s="2" t="s">
        <v>43</v>
      </c>
      <c r="I31" s="2" t="s">
        <v>72</v>
      </c>
      <c r="J31" s="26" t="s">
        <v>288</v>
      </c>
      <c r="K31" s="2"/>
      <c r="L31" s="26" t="s">
        <v>288</v>
      </c>
    </row>
    <row r="32" spans="1:13" x14ac:dyDescent="0.2">
      <c r="A32" s="2">
        <v>30</v>
      </c>
      <c r="B32" s="2">
        <v>64832</v>
      </c>
      <c r="C32" s="2" t="s">
        <v>527</v>
      </c>
      <c r="D32" s="2" t="s">
        <v>528</v>
      </c>
      <c r="E32" s="8" t="s">
        <v>529</v>
      </c>
      <c r="F32" s="8">
        <v>43198</v>
      </c>
      <c r="G32" s="31">
        <v>43199.740483310183</v>
      </c>
      <c r="H32" s="2" t="s">
        <v>171</v>
      </c>
      <c r="I32" s="2" t="s">
        <v>172</v>
      </c>
      <c r="J32" s="2" t="s">
        <v>268</v>
      </c>
      <c r="K32" s="2" t="s">
        <v>269</v>
      </c>
      <c r="L32" t="s">
        <v>67</v>
      </c>
      <c r="M32" t="s">
        <v>68</v>
      </c>
    </row>
    <row r="33" spans="1:13" x14ac:dyDescent="0.2">
      <c r="A33" s="2">
        <v>31</v>
      </c>
      <c r="B33" s="2">
        <v>64833</v>
      </c>
      <c r="C33" s="2" t="s">
        <v>527</v>
      </c>
      <c r="D33" s="2" t="s">
        <v>530</v>
      </c>
      <c r="E33" s="8" t="s">
        <v>531</v>
      </c>
      <c r="F33" s="8">
        <v>43198</v>
      </c>
      <c r="G33" s="31">
        <v>43200.909243148148</v>
      </c>
      <c r="H33" s="2" t="s">
        <v>1</v>
      </c>
      <c r="I33" s="2" t="s">
        <v>107</v>
      </c>
      <c r="J33" s="2" t="s">
        <v>67</v>
      </c>
      <c r="K33" s="2" t="s">
        <v>68</v>
      </c>
      <c r="L33" s="26" t="s">
        <v>288</v>
      </c>
    </row>
    <row r="34" spans="1:13" x14ac:dyDescent="0.2">
      <c r="A34" s="2">
        <v>32</v>
      </c>
      <c r="B34" s="2">
        <v>64834</v>
      </c>
      <c r="C34" s="2" t="s">
        <v>527</v>
      </c>
      <c r="D34" s="2" t="s">
        <v>532</v>
      </c>
      <c r="E34" s="8" t="s">
        <v>533</v>
      </c>
      <c r="F34" s="8">
        <v>43198</v>
      </c>
      <c r="G34" s="31">
        <v>43200.497411273151</v>
      </c>
      <c r="H34" s="2" t="s">
        <v>67</v>
      </c>
      <c r="I34" s="2" t="s">
        <v>68</v>
      </c>
      <c r="J34" s="26" t="s">
        <v>288</v>
      </c>
      <c r="K34" s="2"/>
      <c r="L34" s="26" t="s">
        <v>288</v>
      </c>
    </row>
    <row r="35" spans="1:13" x14ac:dyDescent="0.2">
      <c r="A35" s="2">
        <v>33</v>
      </c>
      <c r="B35" s="2">
        <v>64835</v>
      </c>
      <c r="C35" s="2" t="s">
        <v>527</v>
      </c>
      <c r="D35" s="2" t="s">
        <v>534</v>
      </c>
      <c r="E35" s="8" t="s">
        <v>535</v>
      </c>
      <c r="F35" s="8">
        <v>43198</v>
      </c>
      <c r="G35" s="31">
        <v>43201.058065115743</v>
      </c>
      <c r="H35" s="2" t="s">
        <v>138</v>
      </c>
      <c r="I35" s="2" t="s">
        <v>107</v>
      </c>
      <c r="J35" s="2" t="s">
        <v>67</v>
      </c>
      <c r="K35" s="2" t="s">
        <v>68</v>
      </c>
      <c r="L35" t="s">
        <v>268</v>
      </c>
      <c r="M35" t="s">
        <v>269</v>
      </c>
    </row>
    <row r="36" spans="1:13" x14ac:dyDescent="0.2">
      <c r="A36" s="2">
        <v>34</v>
      </c>
      <c r="B36" s="2">
        <v>64836</v>
      </c>
      <c r="C36" s="2" t="s">
        <v>527</v>
      </c>
      <c r="D36" s="2" t="s">
        <v>536</v>
      </c>
      <c r="E36" s="8" t="s">
        <v>537</v>
      </c>
      <c r="F36" s="8">
        <v>43198</v>
      </c>
      <c r="G36" s="31">
        <v>43198.667300439818</v>
      </c>
      <c r="H36" s="2" t="s">
        <v>87</v>
      </c>
      <c r="I36" s="2" t="s">
        <v>88</v>
      </c>
      <c r="J36" s="26" t="s">
        <v>288</v>
      </c>
      <c r="K36" s="2"/>
      <c r="L36" s="26" t="s">
        <v>288</v>
      </c>
    </row>
    <row r="37" spans="1:13" x14ac:dyDescent="0.2">
      <c r="A37" s="2">
        <v>35</v>
      </c>
      <c r="B37" s="2">
        <v>64837</v>
      </c>
      <c r="C37" s="2" t="s">
        <v>527</v>
      </c>
      <c r="D37" s="2" t="s">
        <v>538</v>
      </c>
      <c r="E37" s="8" t="s">
        <v>539</v>
      </c>
      <c r="F37" s="8">
        <v>43198</v>
      </c>
      <c r="G37" s="31">
        <v>43200.486376134257</v>
      </c>
      <c r="H37" s="2" t="s">
        <v>441</v>
      </c>
      <c r="I37" s="2" t="s">
        <v>333</v>
      </c>
      <c r="J37" s="2" t="s">
        <v>81</v>
      </c>
      <c r="K37" s="2" t="s">
        <v>82</v>
      </c>
      <c r="L37" t="s">
        <v>297</v>
      </c>
      <c r="M37" t="s">
        <v>82</v>
      </c>
    </row>
    <row r="38" spans="1:13" x14ac:dyDescent="0.2">
      <c r="A38" s="2">
        <v>36</v>
      </c>
      <c r="B38" s="2">
        <v>64838</v>
      </c>
      <c r="C38" s="2" t="s">
        <v>527</v>
      </c>
      <c r="D38" s="2" t="s">
        <v>540</v>
      </c>
      <c r="E38" s="8" t="s">
        <v>541</v>
      </c>
      <c r="F38" s="8">
        <v>43198</v>
      </c>
      <c r="G38" s="31">
        <v>43200.866040312503</v>
      </c>
      <c r="H38" s="2" t="s">
        <v>416</v>
      </c>
      <c r="I38" s="2" t="s">
        <v>417</v>
      </c>
      <c r="J38" s="26" t="s">
        <v>288</v>
      </c>
      <c r="K38" s="2"/>
      <c r="L38" s="26" t="s">
        <v>288</v>
      </c>
    </row>
    <row r="39" spans="1:13" x14ac:dyDescent="0.2">
      <c r="A39" s="2">
        <v>37</v>
      </c>
      <c r="B39" s="2">
        <v>64839</v>
      </c>
      <c r="C39" s="2" t="s">
        <v>527</v>
      </c>
      <c r="D39" s="2" t="s">
        <v>542</v>
      </c>
      <c r="E39" s="8" t="s">
        <v>543</v>
      </c>
      <c r="F39" s="8">
        <v>43198</v>
      </c>
      <c r="G39" s="31">
        <v>43199.734297685187</v>
      </c>
      <c r="H39" s="2" t="s">
        <v>171</v>
      </c>
      <c r="I39" s="2" t="s">
        <v>172</v>
      </c>
      <c r="J39" s="2" t="s">
        <v>67</v>
      </c>
      <c r="K39" s="2" t="s">
        <v>68</v>
      </c>
      <c r="L39" s="26" t="s">
        <v>288</v>
      </c>
    </row>
    <row r="40" spans="1:13" x14ac:dyDescent="0.2">
      <c r="A40" s="2">
        <v>38</v>
      </c>
      <c r="B40" s="2">
        <v>64864</v>
      </c>
      <c r="C40" s="2" t="s">
        <v>527</v>
      </c>
      <c r="D40" s="2" t="s">
        <v>538</v>
      </c>
      <c r="E40" s="2" t="s">
        <v>535</v>
      </c>
      <c r="F40" s="8">
        <v>43198</v>
      </c>
      <c r="G40" s="31">
        <v>43198.815598923611</v>
      </c>
      <c r="H40" s="2" t="s">
        <v>81</v>
      </c>
      <c r="I40" s="2" t="s">
        <v>82</v>
      </c>
      <c r="J40" s="2" t="s">
        <v>268</v>
      </c>
      <c r="K40" s="2" t="s">
        <v>269</v>
      </c>
      <c r="L40" t="s">
        <v>297</v>
      </c>
      <c r="M40" t="s">
        <v>82</v>
      </c>
    </row>
    <row r="41" spans="1:13" x14ac:dyDescent="0.2">
      <c r="A41" s="2">
        <v>39</v>
      </c>
      <c r="B41" s="2">
        <v>64916</v>
      </c>
      <c r="C41" s="2" t="s">
        <v>544</v>
      </c>
      <c r="D41" s="2" t="s">
        <v>545</v>
      </c>
      <c r="E41" s="2" t="s">
        <v>546</v>
      </c>
      <c r="F41" s="8">
        <v>43198</v>
      </c>
      <c r="G41" s="31">
        <v>43199.482391458332</v>
      </c>
      <c r="H41" s="2" t="s">
        <v>449</v>
      </c>
      <c r="I41" s="2" t="s">
        <v>450</v>
      </c>
      <c r="J41" s="2" t="s">
        <v>547</v>
      </c>
      <c r="K41" s="2" t="s">
        <v>254</v>
      </c>
      <c r="L41" s="26" t="s">
        <v>288</v>
      </c>
    </row>
    <row r="42" spans="1:13" x14ac:dyDescent="0.2">
      <c r="A42" s="2">
        <v>40</v>
      </c>
      <c r="B42" s="2">
        <v>64919</v>
      </c>
      <c r="C42" s="2" t="s">
        <v>544</v>
      </c>
      <c r="D42" s="2" t="s">
        <v>548</v>
      </c>
      <c r="E42" s="8" t="s">
        <v>549</v>
      </c>
      <c r="F42" s="8">
        <v>43198</v>
      </c>
      <c r="G42" s="31">
        <v>43199.474586990742</v>
      </c>
      <c r="H42" s="2" t="s">
        <v>449</v>
      </c>
      <c r="I42" s="2" t="s">
        <v>450</v>
      </c>
      <c r="J42" s="2" t="s">
        <v>45</v>
      </c>
      <c r="K42" s="2" t="s">
        <v>351</v>
      </c>
      <c r="L42" s="2" t="s">
        <v>547</v>
      </c>
      <c r="M42" s="2" t="s">
        <v>254</v>
      </c>
    </row>
    <row r="43" spans="1:13" x14ac:dyDescent="0.2">
      <c r="A43" s="2">
        <v>41</v>
      </c>
      <c r="B43" s="2">
        <v>64932</v>
      </c>
      <c r="C43" s="2" t="s">
        <v>544</v>
      </c>
      <c r="D43" s="2" t="s">
        <v>550</v>
      </c>
      <c r="E43" s="8" t="s">
        <v>548</v>
      </c>
      <c r="F43" s="8">
        <v>43198</v>
      </c>
      <c r="G43" s="31">
        <v>43198.666557372686</v>
      </c>
      <c r="H43" s="2" t="s">
        <v>45</v>
      </c>
      <c r="I43" s="2" t="s">
        <v>351</v>
      </c>
      <c r="J43" s="2" t="s">
        <v>246</v>
      </c>
      <c r="K43" s="2" t="s">
        <v>212</v>
      </c>
      <c r="L43" s="26" t="s">
        <v>288</v>
      </c>
    </row>
    <row r="44" spans="1:13" x14ac:dyDescent="0.2">
      <c r="A44" s="2">
        <v>42</v>
      </c>
      <c r="B44" s="2">
        <v>65016</v>
      </c>
      <c r="C44" s="2" t="s">
        <v>551</v>
      </c>
      <c r="D44" s="2" t="s">
        <v>552</v>
      </c>
      <c r="E44" s="8" t="s">
        <v>553</v>
      </c>
      <c r="F44" s="8">
        <v>43198</v>
      </c>
      <c r="G44" s="31">
        <v>43201.052096793981</v>
      </c>
      <c r="H44" s="2" t="s">
        <v>138</v>
      </c>
      <c r="I44" s="2" t="s">
        <v>107</v>
      </c>
      <c r="J44" s="26" t="s">
        <v>288</v>
      </c>
      <c r="K44" s="2"/>
      <c r="L44" s="26" t="s">
        <v>288</v>
      </c>
    </row>
    <row r="45" spans="1:13" x14ac:dyDescent="0.2">
      <c r="A45" s="2">
        <v>43</v>
      </c>
      <c r="B45" s="2">
        <v>65018</v>
      </c>
      <c r="C45" s="2" t="s">
        <v>551</v>
      </c>
      <c r="D45" s="2" t="s">
        <v>554</v>
      </c>
      <c r="E45" s="8" t="s">
        <v>555</v>
      </c>
      <c r="F45" s="8">
        <v>43198</v>
      </c>
      <c r="G45" s="31">
        <v>43199.823047465281</v>
      </c>
      <c r="H45" s="2" t="s">
        <v>219</v>
      </c>
      <c r="I45" s="2" t="s">
        <v>143</v>
      </c>
      <c r="J45" s="26" t="s">
        <v>288</v>
      </c>
      <c r="K45" s="2"/>
      <c r="L45" s="26" t="s">
        <v>288</v>
      </c>
    </row>
    <row r="46" spans="1:13" x14ac:dyDescent="0.2">
      <c r="A46" s="2">
        <v>44</v>
      </c>
      <c r="B46" s="2">
        <v>65019</v>
      </c>
      <c r="C46" s="2" t="s">
        <v>551</v>
      </c>
      <c r="D46" s="2" t="s">
        <v>556</v>
      </c>
      <c r="E46" s="2" t="s">
        <v>557</v>
      </c>
      <c r="F46" s="8">
        <v>43198</v>
      </c>
      <c r="G46" s="31">
        <v>43200.957723553242</v>
      </c>
      <c r="H46" s="2" t="s">
        <v>0</v>
      </c>
      <c r="I46" s="2" t="s">
        <v>44</v>
      </c>
      <c r="J46" s="2" t="s">
        <v>297</v>
      </c>
      <c r="K46" s="2" t="s">
        <v>82</v>
      </c>
      <c r="L46" t="s">
        <v>81</v>
      </c>
      <c r="M46" t="s">
        <v>82</v>
      </c>
    </row>
    <row r="47" spans="1:13" x14ac:dyDescent="0.2">
      <c r="A47" s="2">
        <v>45</v>
      </c>
      <c r="B47" s="2">
        <v>65152</v>
      </c>
      <c r="C47" s="2" t="s">
        <v>558</v>
      </c>
      <c r="D47" s="2" t="s">
        <v>559</v>
      </c>
      <c r="E47" s="2" t="s">
        <v>560</v>
      </c>
      <c r="F47" s="8">
        <v>43198</v>
      </c>
      <c r="G47" s="31">
        <v>43199.569328518519</v>
      </c>
      <c r="H47" s="2" t="s">
        <v>43</v>
      </c>
      <c r="I47" s="2" t="s">
        <v>291</v>
      </c>
      <c r="J47" s="2" t="s">
        <v>449</v>
      </c>
      <c r="K47" s="2" t="s">
        <v>450</v>
      </c>
      <c r="L47" s="2" t="s">
        <v>442</v>
      </c>
      <c r="M47" s="2" t="s">
        <v>443</v>
      </c>
    </row>
    <row r="48" spans="1:13" x14ac:dyDescent="0.2">
      <c r="A48" s="2">
        <v>46</v>
      </c>
      <c r="B48" s="2">
        <v>65153</v>
      </c>
      <c r="C48" s="2" t="s">
        <v>558</v>
      </c>
      <c r="D48" s="2" t="s">
        <v>561</v>
      </c>
      <c r="E48" s="2" t="s">
        <v>562</v>
      </c>
      <c r="F48" s="8">
        <v>43198</v>
      </c>
      <c r="G48" s="31">
        <v>43199.576442233796</v>
      </c>
      <c r="H48" s="2" t="s">
        <v>43</v>
      </c>
      <c r="I48" s="2" t="s">
        <v>291</v>
      </c>
      <c r="J48" s="2" t="s">
        <v>442</v>
      </c>
      <c r="K48" s="2" t="s">
        <v>443</v>
      </c>
      <c r="L48" s="26" t="s">
        <v>288</v>
      </c>
    </row>
    <row r="49" spans="1:13" x14ac:dyDescent="0.2">
      <c r="A49" s="2">
        <v>47</v>
      </c>
      <c r="B49" s="2">
        <v>65154</v>
      </c>
      <c r="C49" s="2" t="s">
        <v>558</v>
      </c>
      <c r="D49" s="2" t="s">
        <v>563</v>
      </c>
      <c r="E49" s="2" t="s">
        <v>564</v>
      </c>
      <c r="F49" s="8">
        <v>43198</v>
      </c>
      <c r="G49" s="31">
        <v>43199.597294675928</v>
      </c>
      <c r="H49" s="2" t="s">
        <v>43</v>
      </c>
      <c r="I49" s="2" t="s">
        <v>291</v>
      </c>
      <c r="J49" s="2" t="s">
        <v>91</v>
      </c>
      <c r="K49" s="2" t="s">
        <v>92</v>
      </c>
      <c r="L49" s="26" t="s">
        <v>288</v>
      </c>
    </row>
    <row r="50" spans="1:13" x14ac:dyDescent="0.2">
      <c r="A50" s="2">
        <v>48</v>
      </c>
      <c r="B50" s="2">
        <v>65156</v>
      </c>
      <c r="C50" s="2" t="s">
        <v>558</v>
      </c>
      <c r="D50" s="2" t="s">
        <v>565</v>
      </c>
      <c r="E50" s="2" t="s">
        <v>566</v>
      </c>
      <c r="F50" s="8">
        <v>43198</v>
      </c>
      <c r="G50" s="31">
        <v>43198.672902175924</v>
      </c>
      <c r="H50" s="2" t="s">
        <v>87</v>
      </c>
      <c r="I50" s="2" t="s">
        <v>88</v>
      </c>
      <c r="J50" s="2" t="s">
        <v>159</v>
      </c>
      <c r="K50" s="2" t="s">
        <v>160</v>
      </c>
      <c r="L50" t="s">
        <v>161</v>
      </c>
      <c r="M50" t="s">
        <v>160</v>
      </c>
    </row>
    <row r="51" spans="1:13" x14ac:dyDescent="0.2">
      <c r="A51" s="2">
        <v>49</v>
      </c>
      <c r="B51" s="2">
        <v>65157</v>
      </c>
      <c r="C51" s="2" t="s">
        <v>558</v>
      </c>
      <c r="D51" s="2" t="s">
        <v>567</v>
      </c>
      <c r="E51" s="2" t="s">
        <v>568</v>
      </c>
      <c r="F51" s="8">
        <v>43198</v>
      </c>
      <c r="G51" s="31">
        <v>43199.489015081017</v>
      </c>
      <c r="H51" s="2" t="s">
        <v>217</v>
      </c>
      <c r="I51" s="2" t="s">
        <v>218</v>
      </c>
      <c r="J51" s="26" t="s">
        <v>288</v>
      </c>
      <c r="K51" s="2"/>
      <c r="L51" s="26" t="s">
        <v>288</v>
      </c>
    </row>
    <row r="52" spans="1:13" x14ac:dyDescent="0.2">
      <c r="A52" s="2">
        <v>50</v>
      </c>
      <c r="B52" s="2">
        <v>65158</v>
      </c>
      <c r="C52" s="2" t="s">
        <v>558</v>
      </c>
      <c r="D52" s="2" t="s">
        <v>569</v>
      </c>
      <c r="E52" s="2" t="s">
        <v>570</v>
      </c>
      <c r="F52" s="8">
        <v>43198</v>
      </c>
      <c r="G52" s="31">
        <v>43199.803455694448</v>
      </c>
      <c r="H52" s="2" t="s">
        <v>30</v>
      </c>
      <c r="I52" s="2" t="s">
        <v>85</v>
      </c>
      <c r="J52" s="2" t="s">
        <v>416</v>
      </c>
      <c r="K52" s="2" t="s">
        <v>417</v>
      </c>
      <c r="L52" s="26" t="s">
        <v>288</v>
      </c>
    </row>
    <row r="53" spans="1:13" x14ac:dyDescent="0.2">
      <c r="A53" s="2">
        <v>51</v>
      </c>
      <c r="B53" s="2">
        <v>65159</v>
      </c>
      <c r="C53" s="2" t="s">
        <v>558</v>
      </c>
      <c r="D53" s="2" t="s">
        <v>571</v>
      </c>
      <c r="E53" s="8" t="s">
        <v>572</v>
      </c>
      <c r="F53" s="8">
        <v>43198</v>
      </c>
      <c r="G53" s="31">
        <v>43199.492896504627</v>
      </c>
      <c r="H53" s="2" t="s">
        <v>217</v>
      </c>
      <c r="I53" s="2" t="s">
        <v>218</v>
      </c>
      <c r="J53" s="26" t="s">
        <v>288</v>
      </c>
      <c r="K53" s="2"/>
      <c r="L53" s="26" t="s">
        <v>288</v>
      </c>
    </row>
    <row r="54" spans="1:13" x14ac:dyDescent="0.2">
      <c r="A54" s="2">
        <v>52</v>
      </c>
      <c r="B54" s="2">
        <v>65160</v>
      </c>
      <c r="C54" s="2" t="s">
        <v>558</v>
      </c>
      <c r="D54" s="2" t="s">
        <v>573</v>
      </c>
      <c r="E54" s="8" t="s">
        <v>574</v>
      </c>
      <c r="F54" s="8">
        <v>43198</v>
      </c>
      <c r="G54" s="31">
        <v>43199.496897407407</v>
      </c>
      <c r="H54" s="2" t="s">
        <v>217</v>
      </c>
      <c r="I54" s="2" t="s">
        <v>218</v>
      </c>
      <c r="J54" s="26" t="s">
        <v>288</v>
      </c>
      <c r="K54" s="2"/>
      <c r="L54" s="26" t="s">
        <v>288</v>
      </c>
    </row>
    <row r="55" spans="1:13" x14ac:dyDescent="0.2">
      <c r="A55" s="2">
        <v>53</v>
      </c>
      <c r="B55" s="2">
        <v>65161</v>
      </c>
      <c r="C55" s="2" t="s">
        <v>558</v>
      </c>
      <c r="D55" s="2" t="s">
        <v>575</v>
      </c>
      <c r="E55" s="8" t="s">
        <v>576</v>
      </c>
      <c r="F55" s="8">
        <v>43198</v>
      </c>
      <c r="G55" s="31">
        <v>43199.391689976852</v>
      </c>
      <c r="H55" s="2" t="s">
        <v>51</v>
      </c>
      <c r="I55" s="2" t="s">
        <v>434</v>
      </c>
      <c r="J55" s="26" t="s">
        <v>288</v>
      </c>
      <c r="K55" s="2"/>
      <c r="L55" s="26" t="s">
        <v>288</v>
      </c>
    </row>
    <row r="56" spans="1:13" x14ac:dyDescent="0.2">
      <c r="A56" s="2">
        <v>54</v>
      </c>
      <c r="B56" s="2">
        <v>65163</v>
      </c>
      <c r="C56" s="2" t="s">
        <v>558</v>
      </c>
      <c r="D56" s="2" t="s">
        <v>577</v>
      </c>
      <c r="E56" s="8" t="s">
        <v>578</v>
      </c>
      <c r="F56" s="8">
        <v>43198</v>
      </c>
      <c r="G56" s="31">
        <v>43200.858918749997</v>
      </c>
      <c r="H56" s="2" t="s">
        <v>416</v>
      </c>
      <c r="I56" s="2" t="s">
        <v>417</v>
      </c>
      <c r="J56" s="26" t="s">
        <v>288</v>
      </c>
      <c r="K56" s="2"/>
      <c r="L56" s="26" t="s">
        <v>288</v>
      </c>
    </row>
    <row r="57" spans="1:13" x14ac:dyDescent="0.2">
      <c r="A57" s="2">
        <v>55</v>
      </c>
      <c r="B57" s="2">
        <v>65164</v>
      </c>
      <c r="C57" s="2" t="s">
        <v>558</v>
      </c>
      <c r="D57" s="2" t="s">
        <v>579</v>
      </c>
      <c r="E57" s="8" t="s">
        <v>580</v>
      </c>
      <c r="F57" s="8">
        <v>43198</v>
      </c>
      <c r="G57" s="31">
        <v>43200.959277604168</v>
      </c>
      <c r="H57" s="2" t="s">
        <v>0</v>
      </c>
      <c r="I57" s="2" t="s">
        <v>44</v>
      </c>
      <c r="J57" s="26" t="s">
        <v>288</v>
      </c>
      <c r="K57" s="2"/>
      <c r="L57" s="26" t="s">
        <v>288</v>
      </c>
    </row>
    <row r="58" spans="1:13" x14ac:dyDescent="0.2">
      <c r="A58" s="2">
        <v>56</v>
      </c>
      <c r="B58" s="2">
        <v>65208</v>
      </c>
      <c r="C58" s="2" t="s">
        <v>558</v>
      </c>
      <c r="D58" s="2" t="s">
        <v>575</v>
      </c>
      <c r="E58" s="8" t="s">
        <v>564</v>
      </c>
      <c r="F58" s="8">
        <v>43198</v>
      </c>
      <c r="G58" s="31">
        <v>43199.404113877317</v>
      </c>
      <c r="H58" s="2" t="s">
        <v>91</v>
      </c>
      <c r="I58" s="2" t="s">
        <v>92</v>
      </c>
      <c r="J58" s="26" t="s">
        <v>288</v>
      </c>
      <c r="K58" s="2"/>
      <c r="L58" s="26" t="s">
        <v>288</v>
      </c>
    </row>
    <row r="59" spans="1:13" x14ac:dyDescent="0.2">
      <c r="A59" s="2">
        <v>57</v>
      </c>
      <c r="B59" s="2">
        <v>65320</v>
      </c>
      <c r="C59" s="2" t="s">
        <v>581</v>
      </c>
      <c r="D59" s="2" t="s">
        <v>582</v>
      </c>
      <c r="E59" s="8" t="s">
        <v>583</v>
      </c>
      <c r="F59" s="8">
        <v>43198</v>
      </c>
      <c r="G59" s="31">
        <v>43201.062062326389</v>
      </c>
      <c r="H59" s="2" t="s">
        <v>281</v>
      </c>
      <c r="I59" s="2" t="s">
        <v>107</v>
      </c>
      <c r="J59" s="2" t="s">
        <v>451</v>
      </c>
      <c r="K59" s="2" t="s">
        <v>584</v>
      </c>
      <c r="L59" s="26" t="s">
        <v>288</v>
      </c>
    </row>
    <row r="60" spans="1:13" x14ac:dyDescent="0.2">
      <c r="A60" s="2">
        <v>58</v>
      </c>
      <c r="B60" s="2">
        <v>65321</v>
      </c>
      <c r="C60" s="2" t="s">
        <v>581</v>
      </c>
      <c r="D60" s="2" t="s">
        <v>585</v>
      </c>
      <c r="E60" s="8" t="s">
        <v>586</v>
      </c>
      <c r="F60" s="8">
        <v>43198</v>
      </c>
      <c r="G60" s="2"/>
      <c r="H60" s="2"/>
      <c r="I60" s="2"/>
      <c r="J60" s="2"/>
      <c r="K60" s="2"/>
    </row>
    <row r="61" spans="1:13" x14ac:dyDescent="0.2">
      <c r="A61" s="2">
        <v>59</v>
      </c>
      <c r="B61" s="2">
        <v>65322</v>
      </c>
      <c r="C61" s="2" t="s">
        <v>581</v>
      </c>
      <c r="D61" s="2" t="s">
        <v>587</v>
      </c>
      <c r="E61" s="2" t="s">
        <v>588</v>
      </c>
      <c r="F61" s="8">
        <v>43198</v>
      </c>
      <c r="G61" s="31">
        <v>43199.631271574071</v>
      </c>
      <c r="H61" s="2" t="s">
        <v>270</v>
      </c>
      <c r="I61" s="2" t="s">
        <v>236</v>
      </c>
      <c r="J61" s="2" t="s">
        <v>458</v>
      </c>
      <c r="K61" s="2" t="s">
        <v>459</v>
      </c>
      <c r="L61" t="s">
        <v>444</v>
      </c>
      <c r="M61" t="s">
        <v>17</v>
      </c>
    </row>
    <row r="62" spans="1:13" x14ac:dyDescent="0.2">
      <c r="A62" s="2">
        <v>60</v>
      </c>
      <c r="B62" s="2">
        <v>65323</v>
      </c>
      <c r="C62" s="2" t="s">
        <v>581</v>
      </c>
      <c r="D62" s="2" t="s">
        <v>589</v>
      </c>
      <c r="E62" s="8" t="s">
        <v>590</v>
      </c>
      <c r="F62" s="8">
        <v>43198</v>
      </c>
      <c r="G62" s="31">
        <v>43201.051486412034</v>
      </c>
      <c r="H62" s="2" t="s">
        <v>281</v>
      </c>
      <c r="I62" s="2" t="s">
        <v>107</v>
      </c>
      <c r="J62" s="2" t="s">
        <v>270</v>
      </c>
      <c r="K62" s="2" t="s">
        <v>236</v>
      </c>
      <c r="L62" s="26" t="s">
        <v>288</v>
      </c>
    </row>
    <row r="63" spans="1:13" x14ac:dyDescent="0.2">
      <c r="A63" s="2">
        <v>61</v>
      </c>
      <c r="B63" s="2">
        <v>65347</v>
      </c>
      <c r="C63" s="2" t="s">
        <v>581</v>
      </c>
      <c r="D63" s="2" t="s">
        <v>591</v>
      </c>
      <c r="E63" s="2" t="s">
        <v>583</v>
      </c>
      <c r="F63" s="8">
        <v>43198</v>
      </c>
      <c r="G63" s="31">
        <v>43200.413899444444</v>
      </c>
      <c r="H63" s="2" t="s">
        <v>37</v>
      </c>
      <c r="I63" s="2" t="s">
        <v>261</v>
      </c>
      <c r="J63" s="2" t="s">
        <v>458</v>
      </c>
      <c r="K63" s="2" t="s">
        <v>459</v>
      </c>
      <c r="L63" s="26" t="s">
        <v>288</v>
      </c>
    </row>
    <row r="64" spans="1:13" x14ac:dyDescent="0.2">
      <c r="A64">
        <v>62</v>
      </c>
      <c r="B64">
        <v>65417</v>
      </c>
      <c r="C64" t="s">
        <v>592</v>
      </c>
      <c r="D64" t="s">
        <v>593</v>
      </c>
      <c r="E64" t="s">
        <v>594</v>
      </c>
      <c r="F64" s="1">
        <v>43198</v>
      </c>
      <c r="G64" s="60">
        <v>43198.870313622683</v>
      </c>
      <c r="H64" t="s">
        <v>45</v>
      </c>
      <c r="I64" t="s">
        <v>46</v>
      </c>
      <c r="J64" s="26" t="s">
        <v>288</v>
      </c>
      <c r="L64" s="26" t="s">
        <v>288</v>
      </c>
    </row>
    <row r="65" spans="1:12" x14ac:dyDescent="0.2">
      <c r="A65">
        <v>63</v>
      </c>
      <c r="B65">
        <v>65418</v>
      </c>
      <c r="C65" t="s">
        <v>592</v>
      </c>
      <c r="D65" t="s">
        <v>595</v>
      </c>
      <c r="E65" t="s">
        <v>596</v>
      </c>
      <c r="F65" s="1">
        <v>43198</v>
      </c>
      <c r="G65" s="60">
        <v>43201.056456018516</v>
      </c>
      <c r="H65" t="s">
        <v>281</v>
      </c>
      <c r="I65" t="s">
        <v>107</v>
      </c>
      <c r="J65" s="26" t="s">
        <v>288</v>
      </c>
      <c r="L65" s="26" t="s">
        <v>288</v>
      </c>
    </row>
    <row r="66" spans="1:12" x14ac:dyDescent="0.2">
      <c r="A66">
        <v>64</v>
      </c>
      <c r="B66">
        <v>65419</v>
      </c>
      <c r="C66" t="s">
        <v>592</v>
      </c>
      <c r="D66" t="s">
        <v>597</v>
      </c>
      <c r="E66" t="s">
        <v>598</v>
      </c>
      <c r="F66" s="1">
        <v>43198</v>
      </c>
      <c r="G66" s="60">
        <v>43200.90239171296</v>
      </c>
      <c r="H66" t="s">
        <v>1</v>
      </c>
      <c r="I66" t="s">
        <v>107</v>
      </c>
      <c r="J66" s="26" t="s">
        <v>288</v>
      </c>
      <c r="L66" s="26" t="s">
        <v>288</v>
      </c>
    </row>
    <row r="67" spans="1:12" x14ac:dyDescent="0.2">
      <c r="A67" t="s">
        <v>599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1"/>
  <sheetViews>
    <sheetView topLeftCell="A25" zoomScaleNormal="100" workbookViewId="0">
      <selection activeCell="H30" sqref="H30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6" x14ac:dyDescent="0.2">
      <c r="A1" s="63" t="s">
        <v>110</v>
      </c>
      <c r="B1" s="63"/>
      <c r="C1" s="63"/>
      <c r="D1" s="64" t="s">
        <v>188</v>
      </c>
      <c r="E1" s="64"/>
      <c r="F1" s="15"/>
      <c r="G1" s="15"/>
      <c r="H1" s="64" t="s">
        <v>189</v>
      </c>
      <c r="I1" s="64"/>
      <c r="J1" t="s">
        <v>205</v>
      </c>
      <c r="K1" t="s">
        <v>114</v>
      </c>
      <c r="L1" t="s">
        <v>114</v>
      </c>
      <c r="M1" t="s">
        <v>207</v>
      </c>
      <c r="N1" t="s">
        <v>207</v>
      </c>
    </row>
    <row r="2" spans="1:16" x14ac:dyDescent="0.2">
      <c r="A2" s="30">
        <v>63191</v>
      </c>
      <c r="B2" s="2" t="s">
        <v>1</v>
      </c>
      <c r="C2" s="2" t="s">
        <v>107</v>
      </c>
      <c r="D2" s="2">
        <v>63191</v>
      </c>
      <c r="E2" s="2" t="s">
        <v>171</v>
      </c>
      <c r="F2" s="2" t="s">
        <v>172</v>
      </c>
      <c r="G2" s="2">
        <v>63191</v>
      </c>
      <c r="H2" s="26" t="s">
        <v>288</v>
      </c>
      <c r="J2" s="2">
        <v>1</v>
      </c>
      <c r="K2" s="2">
        <v>1</v>
      </c>
      <c r="L2" s="2"/>
      <c r="M2" s="2"/>
      <c r="N2" s="2">
        <v>1</v>
      </c>
      <c r="O2">
        <f t="shared" ref="O2:O64" si="0">SUM(K2:N2)</f>
        <v>2</v>
      </c>
      <c r="P2">
        <f>+M2+N2</f>
        <v>1</v>
      </c>
    </row>
    <row r="3" spans="1:16" x14ac:dyDescent="0.2">
      <c r="A3" s="61">
        <v>63192</v>
      </c>
      <c r="B3" s="2" t="s">
        <v>27</v>
      </c>
      <c r="C3" s="2" t="s">
        <v>30</v>
      </c>
      <c r="D3" s="2">
        <v>63192</v>
      </c>
      <c r="E3" s="26" t="s">
        <v>288</v>
      </c>
      <c r="F3" s="2"/>
      <c r="G3" s="2">
        <v>63192</v>
      </c>
      <c r="H3" s="26" t="s">
        <v>288</v>
      </c>
      <c r="J3" s="2">
        <v>1</v>
      </c>
      <c r="K3" s="2"/>
      <c r="L3" s="2"/>
      <c r="M3" s="2">
        <v>1</v>
      </c>
      <c r="N3" s="2">
        <v>1</v>
      </c>
      <c r="O3">
        <f t="shared" si="0"/>
        <v>2</v>
      </c>
      <c r="P3">
        <f t="shared" ref="P3:P65" si="1">+M3+N3</f>
        <v>2</v>
      </c>
    </row>
    <row r="4" spans="1:16" x14ac:dyDescent="0.2">
      <c r="A4" s="2">
        <v>63193</v>
      </c>
      <c r="B4" s="2" t="s">
        <v>20</v>
      </c>
      <c r="C4" s="2" t="s">
        <v>21</v>
      </c>
      <c r="D4" s="2">
        <v>63193</v>
      </c>
      <c r="E4" s="2" t="s">
        <v>80</v>
      </c>
      <c r="F4" s="2" t="s">
        <v>154</v>
      </c>
      <c r="G4" s="2">
        <v>63193</v>
      </c>
      <c r="H4" t="s">
        <v>217</v>
      </c>
      <c r="I4" t="s">
        <v>218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  <c r="P4">
        <f t="shared" si="1"/>
        <v>0</v>
      </c>
    </row>
    <row r="5" spans="1:16" x14ac:dyDescent="0.2">
      <c r="A5" s="2">
        <v>63194</v>
      </c>
      <c r="B5" s="2" t="s">
        <v>1</v>
      </c>
      <c r="C5" s="2" t="s">
        <v>107</v>
      </c>
      <c r="D5" s="2">
        <v>63194</v>
      </c>
      <c r="E5" s="2" t="s">
        <v>27</v>
      </c>
      <c r="F5" s="2" t="s">
        <v>30</v>
      </c>
      <c r="G5" s="2">
        <v>63194</v>
      </c>
      <c r="H5" t="s">
        <v>0</v>
      </c>
      <c r="I5" t="s">
        <v>44</v>
      </c>
      <c r="J5" s="2">
        <v>1</v>
      </c>
      <c r="K5" s="2">
        <v>1</v>
      </c>
      <c r="L5" s="2">
        <v>1</v>
      </c>
      <c r="M5" s="2"/>
      <c r="N5" s="2"/>
      <c r="O5">
        <f t="shared" si="0"/>
        <v>2</v>
      </c>
      <c r="P5">
        <f t="shared" si="1"/>
        <v>0</v>
      </c>
    </row>
    <row r="6" spans="1:16" x14ac:dyDescent="0.2">
      <c r="A6" s="2">
        <v>63195</v>
      </c>
      <c r="B6" s="2" t="s">
        <v>378</v>
      </c>
      <c r="C6" s="2" t="s">
        <v>267</v>
      </c>
      <c r="D6" s="2">
        <v>63195</v>
      </c>
      <c r="E6" s="2" t="s">
        <v>61</v>
      </c>
      <c r="F6" s="2" t="s">
        <v>62</v>
      </c>
      <c r="G6" s="2">
        <v>63195</v>
      </c>
      <c r="H6" t="s">
        <v>463</v>
      </c>
      <c r="I6" t="s">
        <v>267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  <c r="P6">
        <f t="shared" si="1"/>
        <v>0</v>
      </c>
    </row>
    <row r="7" spans="1:16" x14ac:dyDescent="0.2">
      <c r="A7" s="61">
        <v>63196</v>
      </c>
      <c r="B7" s="2" t="s">
        <v>37</v>
      </c>
      <c r="C7" s="2" t="s">
        <v>261</v>
      </c>
      <c r="D7" s="2">
        <v>63196</v>
      </c>
      <c r="E7" s="26" t="s">
        <v>288</v>
      </c>
      <c r="F7" s="2"/>
      <c r="G7" s="2">
        <v>63196</v>
      </c>
      <c r="H7" s="26" t="s">
        <v>288</v>
      </c>
      <c r="J7" s="2">
        <v>1</v>
      </c>
      <c r="K7" s="2"/>
      <c r="L7" s="2"/>
      <c r="M7" s="2">
        <v>1</v>
      </c>
      <c r="N7" s="2">
        <v>1</v>
      </c>
      <c r="O7">
        <f t="shared" si="0"/>
        <v>2</v>
      </c>
      <c r="P7">
        <f t="shared" si="1"/>
        <v>2</v>
      </c>
    </row>
    <row r="8" spans="1:16" x14ac:dyDescent="0.2">
      <c r="A8" s="2">
        <v>63197</v>
      </c>
      <c r="B8" s="2" t="s">
        <v>284</v>
      </c>
      <c r="C8" s="2" t="s">
        <v>427</v>
      </c>
      <c r="D8" s="2">
        <v>63197</v>
      </c>
      <c r="E8" s="2" t="s">
        <v>5</v>
      </c>
      <c r="F8" s="2" t="s">
        <v>6</v>
      </c>
      <c r="G8" s="2">
        <v>63197</v>
      </c>
      <c r="H8" t="s">
        <v>138</v>
      </c>
      <c r="I8" t="s">
        <v>94</v>
      </c>
      <c r="J8" s="2">
        <v>1</v>
      </c>
      <c r="K8" s="2">
        <v>1</v>
      </c>
      <c r="L8" s="2">
        <v>1</v>
      </c>
      <c r="M8" s="2"/>
      <c r="N8" s="2"/>
      <c r="O8">
        <f t="shared" si="0"/>
        <v>2</v>
      </c>
      <c r="P8">
        <f t="shared" si="1"/>
        <v>0</v>
      </c>
    </row>
    <row r="9" spans="1:16" x14ac:dyDescent="0.2">
      <c r="A9" s="30">
        <v>63208</v>
      </c>
      <c r="B9" s="2" t="s">
        <v>237</v>
      </c>
      <c r="C9" s="2" t="s">
        <v>238</v>
      </c>
      <c r="D9" s="2">
        <v>63208</v>
      </c>
      <c r="E9" s="2" t="s">
        <v>15</v>
      </c>
      <c r="F9" s="2" t="s">
        <v>16</v>
      </c>
      <c r="G9" s="2">
        <v>63208</v>
      </c>
      <c r="H9" s="26" t="s">
        <v>288</v>
      </c>
      <c r="J9" s="2">
        <v>1</v>
      </c>
      <c r="K9" s="2">
        <v>1</v>
      </c>
      <c r="L9" s="2"/>
      <c r="M9" s="2"/>
      <c r="N9" s="2">
        <v>1</v>
      </c>
      <c r="O9">
        <f t="shared" si="0"/>
        <v>2</v>
      </c>
      <c r="P9">
        <f t="shared" si="1"/>
        <v>1</v>
      </c>
    </row>
    <row r="10" spans="1:16" x14ac:dyDescent="0.2">
      <c r="A10" s="2">
        <v>63209</v>
      </c>
      <c r="B10" s="2" t="s">
        <v>15</v>
      </c>
      <c r="C10" s="2" t="s">
        <v>16</v>
      </c>
      <c r="D10" s="2">
        <v>63209</v>
      </c>
      <c r="E10" s="2" t="s">
        <v>43</v>
      </c>
      <c r="F10" s="2" t="s">
        <v>72</v>
      </c>
      <c r="G10" s="2">
        <v>63209</v>
      </c>
      <c r="H10" t="s">
        <v>138</v>
      </c>
      <c r="I10" t="s">
        <v>107</v>
      </c>
      <c r="J10" s="2">
        <v>1</v>
      </c>
      <c r="K10" s="2">
        <v>1</v>
      </c>
      <c r="L10" s="2">
        <v>1</v>
      </c>
      <c r="M10" s="2"/>
      <c r="N10" s="2"/>
      <c r="O10">
        <f t="shared" si="0"/>
        <v>2</v>
      </c>
      <c r="P10">
        <f t="shared" si="1"/>
        <v>0</v>
      </c>
    </row>
    <row r="11" spans="1:16" x14ac:dyDescent="0.2">
      <c r="A11" s="30">
        <v>64540</v>
      </c>
      <c r="B11" s="2" t="s">
        <v>28</v>
      </c>
      <c r="C11" s="2" t="s">
        <v>345</v>
      </c>
      <c r="D11" s="2">
        <v>64540</v>
      </c>
      <c r="E11" s="2" t="s">
        <v>276</v>
      </c>
      <c r="F11" s="2" t="s">
        <v>277</v>
      </c>
      <c r="G11" s="2">
        <v>64540</v>
      </c>
      <c r="H11" s="26" t="s">
        <v>288</v>
      </c>
      <c r="J11" s="2">
        <v>1</v>
      </c>
      <c r="K11" s="2">
        <v>1</v>
      </c>
      <c r="L11" s="2"/>
      <c r="M11" s="2"/>
      <c r="N11" s="2">
        <v>1</v>
      </c>
      <c r="O11">
        <f t="shared" si="0"/>
        <v>2</v>
      </c>
      <c r="P11">
        <f t="shared" si="1"/>
        <v>1</v>
      </c>
    </row>
    <row r="12" spans="1:16" x14ac:dyDescent="0.2">
      <c r="A12" s="2">
        <v>64541</v>
      </c>
      <c r="B12" s="2" t="s">
        <v>51</v>
      </c>
      <c r="C12" s="2" t="s">
        <v>434</v>
      </c>
      <c r="D12" s="2">
        <v>64541</v>
      </c>
      <c r="E12" s="2" t="s">
        <v>28</v>
      </c>
      <c r="F12" s="2" t="s">
        <v>345</v>
      </c>
      <c r="G12" s="2">
        <v>64541</v>
      </c>
      <c r="H12" s="2" t="s">
        <v>276</v>
      </c>
      <c r="I12" s="2" t="s">
        <v>277</v>
      </c>
      <c r="J12" s="2">
        <v>1</v>
      </c>
      <c r="K12" s="2">
        <v>1</v>
      </c>
      <c r="L12" s="2">
        <v>1</v>
      </c>
      <c r="M12" s="2"/>
      <c r="N12" s="2"/>
      <c r="O12">
        <f t="shared" si="0"/>
        <v>2</v>
      </c>
      <c r="P12">
        <f t="shared" si="1"/>
        <v>0</v>
      </c>
    </row>
    <row r="13" spans="1:16" x14ac:dyDescent="0.2">
      <c r="A13" s="30">
        <v>64542</v>
      </c>
      <c r="B13" s="2" t="s">
        <v>45</v>
      </c>
      <c r="C13" s="2" t="s">
        <v>46</v>
      </c>
      <c r="D13" s="2">
        <v>64542</v>
      </c>
      <c r="E13" s="2" t="s">
        <v>43</v>
      </c>
      <c r="F13" s="2" t="s">
        <v>72</v>
      </c>
      <c r="G13" s="2">
        <v>64542</v>
      </c>
      <c r="H13" s="26" t="s">
        <v>288</v>
      </c>
      <c r="J13" s="2">
        <v>1</v>
      </c>
      <c r="K13" s="2">
        <v>1</v>
      </c>
      <c r="L13" s="2"/>
      <c r="M13" s="2"/>
      <c r="N13" s="2">
        <v>1</v>
      </c>
      <c r="O13">
        <f t="shared" si="0"/>
        <v>2</v>
      </c>
      <c r="P13">
        <f t="shared" si="1"/>
        <v>1</v>
      </c>
    </row>
    <row r="14" spans="1:16" x14ac:dyDescent="0.2">
      <c r="A14" s="61">
        <v>64543</v>
      </c>
      <c r="B14" s="2" t="s">
        <v>138</v>
      </c>
      <c r="C14" s="2" t="s">
        <v>107</v>
      </c>
      <c r="D14" s="2">
        <v>64543</v>
      </c>
      <c r="E14" s="26" t="s">
        <v>288</v>
      </c>
      <c r="F14" s="2"/>
      <c r="G14" s="2">
        <v>64543</v>
      </c>
      <c r="H14" s="26" t="s">
        <v>288</v>
      </c>
      <c r="J14" s="2">
        <v>1</v>
      </c>
      <c r="K14" s="2"/>
      <c r="L14" s="2"/>
      <c r="M14" s="2">
        <v>1</v>
      </c>
      <c r="N14" s="2">
        <v>1</v>
      </c>
      <c r="O14">
        <f t="shared" si="0"/>
        <v>2</v>
      </c>
      <c r="P14">
        <f t="shared" si="1"/>
        <v>2</v>
      </c>
    </row>
    <row r="15" spans="1:16" x14ac:dyDescent="0.2">
      <c r="A15" s="30">
        <v>64544</v>
      </c>
      <c r="B15" s="2" t="s">
        <v>0</v>
      </c>
      <c r="C15" s="2" t="s">
        <v>222</v>
      </c>
      <c r="D15" s="2">
        <v>64544</v>
      </c>
      <c r="E15" s="2" t="s">
        <v>28</v>
      </c>
      <c r="F15" s="2" t="s">
        <v>345</v>
      </c>
      <c r="G15" s="2">
        <v>64544</v>
      </c>
      <c r="H15" s="26" t="s">
        <v>288</v>
      </c>
      <c r="J15" s="2">
        <v>1</v>
      </c>
      <c r="K15" s="2">
        <v>1</v>
      </c>
      <c r="L15" s="2"/>
      <c r="M15" s="2"/>
      <c r="N15" s="2">
        <v>1</v>
      </c>
      <c r="O15">
        <f t="shared" si="0"/>
        <v>2</v>
      </c>
      <c r="P15">
        <f t="shared" si="1"/>
        <v>1</v>
      </c>
    </row>
    <row r="16" spans="1:16" x14ac:dyDescent="0.2">
      <c r="A16" s="61">
        <v>64545</v>
      </c>
      <c r="B16" s="2" t="s">
        <v>45</v>
      </c>
      <c r="C16" s="2" t="s">
        <v>46</v>
      </c>
      <c r="D16" s="2">
        <v>64545</v>
      </c>
      <c r="E16" s="26" t="s">
        <v>288</v>
      </c>
      <c r="F16" s="2"/>
      <c r="G16" s="2">
        <v>64545</v>
      </c>
      <c r="H16" s="26" t="s">
        <v>288</v>
      </c>
      <c r="J16" s="2">
        <v>1</v>
      </c>
      <c r="K16" s="2"/>
      <c r="L16" s="2"/>
      <c r="M16" s="2">
        <v>1</v>
      </c>
      <c r="N16" s="2">
        <v>1</v>
      </c>
      <c r="O16">
        <f t="shared" si="0"/>
        <v>2</v>
      </c>
      <c r="P16">
        <f t="shared" si="1"/>
        <v>2</v>
      </c>
    </row>
    <row r="17" spans="1:16" x14ac:dyDescent="0.2">
      <c r="A17" s="30">
        <v>64546</v>
      </c>
      <c r="B17" s="2" t="s">
        <v>498</v>
      </c>
      <c r="C17" s="2" t="s">
        <v>392</v>
      </c>
      <c r="D17" s="2">
        <v>64546</v>
      </c>
      <c r="E17" s="2" t="s">
        <v>466</v>
      </c>
      <c r="F17" s="2" t="s">
        <v>392</v>
      </c>
      <c r="G17" s="2">
        <v>64546</v>
      </c>
      <c r="H17" s="26" t="s">
        <v>288</v>
      </c>
      <c r="J17" s="2">
        <v>1</v>
      </c>
      <c r="K17" s="2">
        <v>1</v>
      </c>
      <c r="L17" s="2"/>
      <c r="M17" s="2"/>
      <c r="N17" s="2">
        <v>1</v>
      </c>
      <c r="O17">
        <f t="shared" si="0"/>
        <v>2</v>
      </c>
      <c r="P17">
        <f t="shared" si="1"/>
        <v>1</v>
      </c>
    </row>
    <row r="18" spans="1:16" x14ac:dyDescent="0.2">
      <c r="A18" s="61">
        <v>64547</v>
      </c>
      <c r="B18" s="2" t="s">
        <v>219</v>
      </c>
      <c r="C18" s="2" t="s">
        <v>143</v>
      </c>
      <c r="D18" s="2">
        <v>64547</v>
      </c>
      <c r="E18" s="26" t="s">
        <v>288</v>
      </c>
      <c r="F18" s="2"/>
      <c r="G18" s="2">
        <v>64547</v>
      </c>
      <c r="H18" s="26" t="s">
        <v>288</v>
      </c>
      <c r="J18" s="2">
        <v>1</v>
      </c>
      <c r="K18" s="2"/>
      <c r="L18" s="2"/>
      <c r="M18" s="2">
        <v>1</v>
      </c>
      <c r="N18" s="2">
        <v>1</v>
      </c>
      <c r="O18">
        <f t="shared" si="0"/>
        <v>2</v>
      </c>
      <c r="P18">
        <f t="shared" si="1"/>
        <v>2</v>
      </c>
    </row>
    <row r="19" spans="1:16" x14ac:dyDescent="0.2">
      <c r="A19" s="2">
        <v>64548</v>
      </c>
      <c r="B19" s="2" t="s">
        <v>498</v>
      </c>
      <c r="C19" s="2" t="s">
        <v>392</v>
      </c>
      <c r="D19" s="2">
        <v>64548</v>
      </c>
      <c r="E19" s="2" t="s">
        <v>45</v>
      </c>
      <c r="F19" s="2" t="s">
        <v>46</v>
      </c>
      <c r="G19" s="2">
        <v>64548</v>
      </c>
      <c r="H19" t="s">
        <v>466</v>
      </c>
      <c r="I19" t="s">
        <v>392</v>
      </c>
      <c r="J19" s="2">
        <v>1</v>
      </c>
      <c r="K19" s="2">
        <v>1</v>
      </c>
      <c r="L19" s="2">
        <v>1</v>
      </c>
      <c r="M19" s="2"/>
      <c r="N19" s="2"/>
      <c r="O19">
        <f t="shared" si="0"/>
        <v>2</v>
      </c>
      <c r="P19">
        <f t="shared" si="1"/>
        <v>0</v>
      </c>
    </row>
    <row r="20" spans="1:16" x14ac:dyDescent="0.2">
      <c r="A20" s="61">
        <v>64549</v>
      </c>
      <c r="B20" s="2" t="s">
        <v>61</v>
      </c>
      <c r="C20" s="2" t="s">
        <v>62</v>
      </c>
      <c r="D20" s="2">
        <v>64549</v>
      </c>
      <c r="E20" s="26" t="s">
        <v>288</v>
      </c>
      <c r="F20" s="2"/>
      <c r="G20" s="2">
        <v>64549</v>
      </c>
      <c r="H20" s="26" t="s">
        <v>288</v>
      </c>
      <c r="J20" s="2">
        <v>1</v>
      </c>
      <c r="K20" s="2"/>
      <c r="L20" s="2"/>
      <c r="M20" s="2">
        <v>1</v>
      </c>
      <c r="N20" s="2">
        <v>1</v>
      </c>
      <c r="O20">
        <f t="shared" si="0"/>
        <v>2</v>
      </c>
      <c r="P20">
        <f t="shared" si="1"/>
        <v>2</v>
      </c>
    </row>
    <row r="21" spans="1:16" x14ac:dyDescent="0.2">
      <c r="A21" s="61">
        <v>64744</v>
      </c>
      <c r="B21" s="2" t="s">
        <v>80</v>
      </c>
      <c r="C21" s="2" t="s">
        <v>154</v>
      </c>
      <c r="D21" s="2">
        <v>64744</v>
      </c>
      <c r="E21" s="26" t="s">
        <v>288</v>
      </c>
      <c r="F21" s="2"/>
      <c r="G21" s="2">
        <v>64744</v>
      </c>
      <c r="H21" s="26" t="s">
        <v>288</v>
      </c>
      <c r="J21" s="2">
        <v>1</v>
      </c>
      <c r="K21" s="2"/>
      <c r="L21" s="2"/>
      <c r="M21" s="2">
        <v>1</v>
      </c>
      <c r="N21" s="2">
        <v>1</v>
      </c>
      <c r="O21">
        <f t="shared" si="0"/>
        <v>2</v>
      </c>
      <c r="P21">
        <f t="shared" si="1"/>
        <v>2</v>
      </c>
    </row>
    <row r="22" spans="1:16" x14ac:dyDescent="0.2">
      <c r="A22" s="30">
        <v>64745</v>
      </c>
      <c r="B22" s="2" t="s">
        <v>0</v>
      </c>
      <c r="C22" s="2" t="s">
        <v>222</v>
      </c>
      <c r="D22" s="2">
        <v>64745</v>
      </c>
      <c r="E22" s="2" t="s">
        <v>138</v>
      </c>
      <c r="F22" s="2" t="s">
        <v>357</v>
      </c>
      <c r="G22" s="2">
        <v>64745</v>
      </c>
      <c r="H22" s="26" t="s">
        <v>288</v>
      </c>
      <c r="J22" s="2">
        <v>1</v>
      </c>
      <c r="K22" s="2">
        <v>1</v>
      </c>
      <c r="L22" s="2"/>
      <c r="M22" s="2"/>
      <c r="N22" s="2">
        <v>1</v>
      </c>
      <c r="O22">
        <f t="shared" si="0"/>
        <v>2</v>
      </c>
      <c r="P22">
        <f t="shared" si="1"/>
        <v>1</v>
      </c>
    </row>
    <row r="23" spans="1:16" x14ac:dyDescent="0.2">
      <c r="A23" s="61">
        <v>64746</v>
      </c>
      <c r="B23" s="2" t="s">
        <v>0</v>
      </c>
      <c r="C23" s="2" t="s">
        <v>44</v>
      </c>
      <c r="D23" s="2">
        <v>64746</v>
      </c>
      <c r="E23" s="26" t="s">
        <v>288</v>
      </c>
      <c r="F23" s="2"/>
      <c r="G23" s="2">
        <v>64746</v>
      </c>
      <c r="H23" s="26" t="s">
        <v>288</v>
      </c>
      <c r="J23" s="2">
        <v>1</v>
      </c>
      <c r="K23" s="2"/>
      <c r="L23" s="2"/>
      <c r="M23" s="2">
        <v>1</v>
      </c>
      <c r="N23" s="2">
        <v>1</v>
      </c>
      <c r="O23">
        <f t="shared" si="0"/>
        <v>2</v>
      </c>
      <c r="P23">
        <f t="shared" si="1"/>
        <v>2</v>
      </c>
    </row>
    <row r="24" spans="1:16" x14ac:dyDescent="0.2">
      <c r="A24" s="30">
        <v>64748</v>
      </c>
      <c r="B24" s="2" t="s">
        <v>65</v>
      </c>
      <c r="C24" s="2" t="s">
        <v>66</v>
      </c>
      <c r="D24" s="2">
        <v>64748</v>
      </c>
      <c r="E24" s="2" t="s">
        <v>0</v>
      </c>
      <c r="F24" s="2" t="s">
        <v>222</v>
      </c>
      <c r="G24" s="2">
        <v>64748</v>
      </c>
      <c r="H24" s="26" t="s">
        <v>288</v>
      </c>
      <c r="J24" s="2">
        <v>1</v>
      </c>
      <c r="K24" s="2">
        <v>1</v>
      </c>
      <c r="L24" s="2"/>
      <c r="M24" s="2"/>
      <c r="N24" s="2">
        <v>1</v>
      </c>
      <c r="O24">
        <f t="shared" si="0"/>
        <v>2</v>
      </c>
      <c r="P24">
        <f t="shared" si="1"/>
        <v>1</v>
      </c>
    </row>
    <row r="25" spans="1:16" x14ac:dyDescent="0.2">
      <c r="A25" s="2">
        <v>64749</v>
      </c>
      <c r="B25" s="2" t="s">
        <v>54</v>
      </c>
      <c r="C25" s="2" t="s">
        <v>294</v>
      </c>
      <c r="D25" s="2">
        <v>64749</v>
      </c>
      <c r="E25" s="2" t="s">
        <v>138</v>
      </c>
      <c r="F25" s="2" t="s">
        <v>357</v>
      </c>
      <c r="G25" s="2">
        <v>64749</v>
      </c>
      <c r="H25" t="s">
        <v>334</v>
      </c>
      <c r="I25" t="s">
        <v>335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  <c r="P25">
        <f t="shared" si="1"/>
        <v>0</v>
      </c>
    </row>
    <row r="26" spans="1:16" x14ac:dyDescent="0.2">
      <c r="A26" s="61">
        <v>64750</v>
      </c>
      <c r="B26" s="2" t="s">
        <v>65</v>
      </c>
      <c r="C26" s="2" t="s">
        <v>66</v>
      </c>
      <c r="D26" s="2">
        <v>64750</v>
      </c>
      <c r="E26" s="26" t="s">
        <v>288</v>
      </c>
      <c r="F26" s="2"/>
      <c r="G26" s="2">
        <v>64750</v>
      </c>
      <c r="H26" s="26" t="s">
        <v>288</v>
      </c>
      <c r="J26" s="2">
        <v>1</v>
      </c>
      <c r="K26" s="2"/>
      <c r="L26" s="2"/>
      <c r="M26" s="2">
        <v>1</v>
      </c>
      <c r="N26" s="2">
        <v>1</v>
      </c>
      <c r="O26">
        <f t="shared" si="0"/>
        <v>2</v>
      </c>
      <c r="P26">
        <f t="shared" si="1"/>
        <v>2</v>
      </c>
    </row>
    <row r="27" spans="1:16" x14ac:dyDescent="0.2">
      <c r="A27" s="30">
        <v>64751</v>
      </c>
      <c r="B27" s="2" t="s">
        <v>80</v>
      </c>
      <c r="C27" s="2" t="s">
        <v>154</v>
      </c>
      <c r="D27" s="2">
        <v>64751</v>
      </c>
      <c r="E27" s="2" t="s">
        <v>520</v>
      </c>
      <c r="F27" s="2" t="s">
        <v>195</v>
      </c>
      <c r="G27" s="2">
        <v>64751</v>
      </c>
      <c r="H27" s="26" t="s">
        <v>288</v>
      </c>
      <c r="J27" s="2">
        <v>1</v>
      </c>
      <c r="K27" s="2">
        <v>1</v>
      </c>
      <c r="L27" s="2"/>
      <c r="M27" s="2"/>
      <c r="N27" s="2">
        <v>1</v>
      </c>
      <c r="O27">
        <f t="shared" si="0"/>
        <v>2</v>
      </c>
      <c r="P27">
        <f t="shared" si="1"/>
        <v>1</v>
      </c>
    </row>
    <row r="28" spans="1:16" x14ac:dyDescent="0.2">
      <c r="A28" s="61">
        <v>64752</v>
      </c>
      <c r="B28" s="2" t="s">
        <v>80</v>
      </c>
      <c r="C28" s="2" t="s">
        <v>154</v>
      </c>
      <c r="D28" s="2">
        <v>64752</v>
      </c>
      <c r="E28" s="26" t="s">
        <v>288</v>
      </c>
      <c r="F28" s="2"/>
      <c r="G28" s="2">
        <v>64752</v>
      </c>
      <c r="H28" s="26" t="s">
        <v>288</v>
      </c>
      <c r="J28" s="2">
        <v>1</v>
      </c>
      <c r="K28" s="2"/>
      <c r="L28" s="2"/>
      <c r="M28" s="2">
        <v>1</v>
      </c>
      <c r="N28" s="2">
        <v>1</v>
      </c>
      <c r="O28">
        <f t="shared" si="0"/>
        <v>2</v>
      </c>
      <c r="P28">
        <f t="shared" si="1"/>
        <v>2</v>
      </c>
    </row>
    <row r="29" spans="1:16" s="26" customFormat="1" x14ac:dyDescent="0.2">
      <c r="A29" s="61">
        <v>64753</v>
      </c>
      <c r="B29" s="2" t="s">
        <v>520</v>
      </c>
      <c r="C29" s="2" t="s">
        <v>195</v>
      </c>
      <c r="D29" s="2">
        <v>64753</v>
      </c>
      <c r="E29" s="26" t="s">
        <v>288</v>
      </c>
      <c r="F29" s="2"/>
      <c r="G29" s="2">
        <v>64753</v>
      </c>
      <c r="H29" s="26" t="s">
        <v>288</v>
      </c>
      <c r="I29"/>
      <c r="J29" s="2">
        <v>1</v>
      </c>
      <c r="K29" s="2"/>
      <c r="L29" s="2"/>
      <c r="M29" s="2">
        <v>1</v>
      </c>
      <c r="N29" s="2">
        <v>1</v>
      </c>
      <c r="O29">
        <f t="shared" si="0"/>
        <v>2</v>
      </c>
      <c r="P29">
        <f t="shared" si="1"/>
        <v>2</v>
      </c>
    </row>
    <row r="30" spans="1:16" x14ac:dyDescent="0.2">
      <c r="A30" s="61">
        <v>64754</v>
      </c>
      <c r="B30" s="2" t="s">
        <v>43</v>
      </c>
      <c r="C30" s="2" t="s">
        <v>72</v>
      </c>
      <c r="D30" s="2">
        <v>64754</v>
      </c>
      <c r="E30" s="26" t="s">
        <v>288</v>
      </c>
      <c r="F30" s="2"/>
      <c r="G30" s="2">
        <v>64754</v>
      </c>
      <c r="H30" s="26" t="s">
        <v>288</v>
      </c>
      <c r="J30" s="2">
        <v>1</v>
      </c>
      <c r="K30" s="2"/>
      <c r="L30" s="2"/>
      <c r="M30" s="2">
        <v>1</v>
      </c>
      <c r="N30" s="2">
        <v>1</v>
      </c>
      <c r="O30">
        <f t="shared" si="0"/>
        <v>2</v>
      </c>
      <c r="P30">
        <f t="shared" si="1"/>
        <v>2</v>
      </c>
    </row>
    <row r="31" spans="1:16" x14ac:dyDescent="0.2">
      <c r="A31" s="2">
        <v>64832</v>
      </c>
      <c r="B31" s="2" t="s">
        <v>171</v>
      </c>
      <c r="C31" s="2" t="s">
        <v>172</v>
      </c>
      <c r="D31" s="2">
        <v>64832</v>
      </c>
      <c r="E31" s="2" t="s">
        <v>268</v>
      </c>
      <c r="F31" s="2" t="s">
        <v>269</v>
      </c>
      <c r="G31" s="2">
        <v>64832</v>
      </c>
      <c r="H31" t="s">
        <v>67</v>
      </c>
      <c r="I31" t="s">
        <v>68</v>
      </c>
      <c r="J31" s="2">
        <v>1</v>
      </c>
      <c r="K31" s="2">
        <v>1</v>
      </c>
      <c r="L31" s="2">
        <v>1</v>
      </c>
      <c r="M31" s="2"/>
      <c r="N31" s="2"/>
      <c r="O31">
        <f t="shared" si="0"/>
        <v>2</v>
      </c>
      <c r="P31">
        <f t="shared" si="1"/>
        <v>0</v>
      </c>
    </row>
    <row r="32" spans="1:16" x14ac:dyDescent="0.2">
      <c r="A32" s="30">
        <v>64833</v>
      </c>
      <c r="B32" s="2" t="s">
        <v>1</v>
      </c>
      <c r="C32" s="2" t="s">
        <v>107</v>
      </c>
      <c r="D32" s="2">
        <v>64833</v>
      </c>
      <c r="E32" s="2" t="s">
        <v>67</v>
      </c>
      <c r="F32" s="2" t="s">
        <v>68</v>
      </c>
      <c r="G32" s="2">
        <v>64833</v>
      </c>
      <c r="H32" s="26" t="s">
        <v>288</v>
      </c>
      <c r="J32" s="2">
        <v>1</v>
      </c>
      <c r="K32" s="2">
        <v>1</v>
      </c>
      <c r="L32" s="2"/>
      <c r="M32" s="2"/>
      <c r="N32" s="2">
        <v>1</v>
      </c>
      <c r="O32">
        <f t="shared" si="0"/>
        <v>2</v>
      </c>
      <c r="P32">
        <f t="shared" si="1"/>
        <v>1</v>
      </c>
    </row>
    <row r="33" spans="1:16" x14ac:dyDescent="0.2">
      <c r="A33" s="61">
        <v>64834</v>
      </c>
      <c r="B33" s="2" t="s">
        <v>67</v>
      </c>
      <c r="C33" s="2" t="s">
        <v>68</v>
      </c>
      <c r="D33" s="2">
        <v>64834</v>
      </c>
      <c r="E33" s="26" t="s">
        <v>288</v>
      </c>
      <c r="F33" s="2"/>
      <c r="G33" s="2">
        <v>64834</v>
      </c>
      <c r="H33" s="26" t="s">
        <v>288</v>
      </c>
      <c r="J33" s="2">
        <v>1</v>
      </c>
      <c r="K33" s="2"/>
      <c r="L33" s="2"/>
      <c r="M33" s="2">
        <v>1</v>
      </c>
      <c r="N33" s="2">
        <v>1</v>
      </c>
      <c r="O33">
        <f t="shared" si="0"/>
        <v>2</v>
      </c>
      <c r="P33">
        <f t="shared" si="1"/>
        <v>2</v>
      </c>
    </row>
    <row r="34" spans="1:16" x14ac:dyDescent="0.2">
      <c r="A34" s="2">
        <v>64835</v>
      </c>
      <c r="B34" s="2" t="s">
        <v>138</v>
      </c>
      <c r="C34" s="2" t="s">
        <v>107</v>
      </c>
      <c r="D34" s="2">
        <v>64835</v>
      </c>
      <c r="E34" s="2" t="s">
        <v>67</v>
      </c>
      <c r="F34" s="2" t="s">
        <v>68</v>
      </c>
      <c r="G34" s="2">
        <v>64835</v>
      </c>
      <c r="H34" t="s">
        <v>268</v>
      </c>
      <c r="I34" t="s">
        <v>269</v>
      </c>
      <c r="J34" s="2">
        <v>1</v>
      </c>
      <c r="K34" s="2">
        <v>1</v>
      </c>
      <c r="L34" s="2">
        <v>1</v>
      </c>
      <c r="M34" s="2"/>
      <c r="N34" s="2"/>
      <c r="O34">
        <f t="shared" si="0"/>
        <v>2</v>
      </c>
      <c r="P34">
        <f t="shared" si="1"/>
        <v>0</v>
      </c>
    </row>
    <row r="35" spans="1:16" x14ac:dyDescent="0.2">
      <c r="A35" s="61">
        <v>64836</v>
      </c>
      <c r="B35" s="2" t="s">
        <v>87</v>
      </c>
      <c r="C35" s="2" t="s">
        <v>88</v>
      </c>
      <c r="D35" s="2">
        <v>64836</v>
      </c>
      <c r="E35" s="26" t="s">
        <v>288</v>
      </c>
      <c r="F35" s="2"/>
      <c r="G35" s="2">
        <v>64836</v>
      </c>
      <c r="H35" s="26" t="s">
        <v>288</v>
      </c>
      <c r="J35" s="2">
        <v>1</v>
      </c>
      <c r="K35" s="2"/>
      <c r="L35" s="2"/>
      <c r="M35" s="2">
        <v>1</v>
      </c>
      <c r="N35" s="2">
        <v>1</v>
      </c>
      <c r="O35">
        <f t="shared" si="0"/>
        <v>2</v>
      </c>
      <c r="P35">
        <f t="shared" si="1"/>
        <v>2</v>
      </c>
    </row>
    <row r="36" spans="1:16" x14ac:dyDescent="0.2">
      <c r="A36" s="2">
        <v>64837</v>
      </c>
      <c r="B36" s="2" t="s">
        <v>441</v>
      </c>
      <c r="C36" s="2" t="s">
        <v>333</v>
      </c>
      <c r="D36" s="2">
        <v>64837</v>
      </c>
      <c r="E36" s="2" t="s">
        <v>81</v>
      </c>
      <c r="F36" s="2" t="s">
        <v>82</v>
      </c>
      <c r="G36" s="2">
        <v>64837</v>
      </c>
      <c r="H36" t="s">
        <v>297</v>
      </c>
      <c r="I36" t="s">
        <v>82</v>
      </c>
      <c r="J36" s="2">
        <v>1</v>
      </c>
      <c r="K36" s="2">
        <v>1</v>
      </c>
      <c r="L36" s="2">
        <v>1</v>
      </c>
      <c r="M36" s="2"/>
      <c r="N36" s="2"/>
      <c r="O36">
        <f t="shared" si="0"/>
        <v>2</v>
      </c>
      <c r="P36">
        <f t="shared" si="1"/>
        <v>0</v>
      </c>
    </row>
    <row r="37" spans="1:16" x14ac:dyDescent="0.2">
      <c r="A37" s="61">
        <v>64838</v>
      </c>
      <c r="B37" s="2" t="s">
        <v>416</v>
      </c>
      <c r="C37" s="2" t="s">
        <v>417</v>
      </c>
      <c r="D37" s="2">
        <v>64838</v>
      </c>
      <c r="E37" s="26" t="s">
        <v>288</v>
      </c>
      <c r="F37" s="2"/>
      <c r="G37" s="2">
        <v>64838</v>
      </c>
      <c r="H37" s="26" t="s">
        <v>288</v>
      </c>
      <c r="J37" s="2">
        <v>1</v>
      </c>
      <c r="K37" s="2"/>
      <c r="L37" s="2"/>
      <c r="M37" s="2">
        <v>1</v>
      </c>
      <c r="N37" s="2">
        <v>1</v>
      </c>
      <c r="O37">
        <f t="shared" si="0"/>
        <v>2</v>
      </c>
      <c r="P37">
        <f t="shared" si="1"/>
        <v>2</v>
      </c>
    </row>
    <row r="38" spans="1:16" x14ac:dyDescent="0.2">
      <c r="A38" s="30">
        <v>64839</v>
      </c>
      <c r="B38" s="2" t="s">
        <v>171</v>
      </c>
      <c r="C38" s="2" t="s">
        <v>172</v>
      </c>
      <c r="D38" s="2">
        <v>64839</v>
      </c>
      <c r="E38" s="2" t="s">
        <v>67</v>
      </c>
      <c r="F38" s="2" t="s">
        <v>68</v>
      </c>
      <c r="G38" s="2">
        <v>64839</v>
      </c>
      <c r="H38" s="26" t="s">
        <v>288</v>
      </c>
      <c r="J38" s="2">
        <v>1</v>
      </c>
      <c r="K38" s="2">
        <v>1</v>
      </c>
      <c r="L38" s="2"/>
      <c r="M38" s="2"/>
      <c r="N38" s="2">
        <v>1</v>
      </c>
      <c r="O38">
        <f t="shared" si="0"/>
        <v>2</v>
      </c>
      <c r="P38">
        <f t="shared" si="1"/>
        <v>1</v>
      </c>
    </row>
    <row r="39" spans="1:16" x14ac:dyDescent="0.2">
      <c r="A39" s="2">
        <v>64864</v>
      </c>
      <c r="B39" s="2" t="s">
        <v>81</v>
      </c>
      <c r="C39" s="2" t="s">
        <v>82</v>
      </c>
      <c r="D39" s="2">
        <v>64864</v>
      </c>
      <c r="E39" s="2" t="s">
        <v>268</v>
      </c>
      <c r="F39" s="2" t="s">
        <v>269</v>
      </c>
      <c r="G39" s="2">
        <v>64864</v>
      </c>
      <c r="H39" t="s">
        <v>297</v>
      </c>
      <c r="I39" t="s">
        <v>82</v>
      </c>
      <c r="J39" s="2">
        <v>1</v>
      </c>
      <c r="K39" s="2">
        <v>1</v>
      </c>
      <c r="L39" s="2">
        <v>1</v>
      </c>
      <c r="M39" s="2"/>
      <c r="N39" s="2"/>
      <c r="O39">
        <f t="shared" si="0"/>
        <v>2</v>
      </c>
      <c r="P39">
        <f t="shared" si="1"/>
        <v>0</v>
      </c>
    </row>
    <row r="40" spans="1:16" x14ac:dyDescent="0.2">
      <c r="A40" s="30">
        <v>64916</v>
      </c>
      <c r="B40" s="2" t="s">
        <v>449</v>
      </c>
      <c r="C40" s="2" t="s">
        <v>450</v>
      </c>
      <c r="D40" s="2">
        <v>64916</v>
      </c>
      <c r="E40" s="2" t="s">
        <v>547</v>
      </c>
      <c r="F40" s="2" t="s">
        <v>254</v>
      </c>
      <c r="G40" s="2">
        <v>64916</v>
      </c>
      <c r="H40" s="26" t="s">
        <v>288</v>
      </c>
      <c r="J40" s="2">
        <v>1</v>
      </c>
      <c r="K40" s="2">
        <v>1</v>
      </c>
      <c r="L40" s="2"/>
      <c r="M40" s="2"/>
      <c r="N40" s="2">
        <v>1</v>
      </c>
      <c r="O40">
        <f t="shared" si="0"/>
        <v>2</v>
      </c>
      <c r="P40">
        <f t="shared" si="1"/>
        <v>1</v>
      </c>
    </row>
    <row r="41" spans="1:16" x14ac:dyDescent="0.2">
      <c r="A41" s="2">
        <v>64919</v>
      </c>
      <c r="B41" s="2" t="s">
        <v>449</v>
      </c>
      <c r="C41" s="2" t="s">
        <v>450</v>
      </c>
      <c r="D41" s="2">
        <v>64919</v>
      </c>
      <c r="E41" s="2" t="s">
        <v>45</v>
      </c>
      <c r="F41" s="2" t="s">
        <v>351</v>
      </c>
      <c r="G41" s="2">
        <v>64919</v>
      </c>
      <c r="H41" s="2" t="s">
        <v>547</v>
      </c>
      <c r="I41" s="2" t="s">
        <v>254</v>
      </c>
      <c r="J41" s="2">
        <v>1</v>
      </c>
      <c r="K41" s="2">
        <v>1</v>
      </c>
      <c r="L41" s="2">
        <v>1</v>
      </c>
      <c r="M41" s="2"/>
      <c r="N41" s="2"/>
      <c r="O41">
        <f t="shared" si="0"/>
        <v>2</v>
      </c>
      <c r="P41">
        <f t="shared" si="1"/>
        <v>0</v>
      </c>
    </row>
    <row r="42" spans="1:16" x14ac:dyDescent="0.2">
      <c r="A42" s="30">
        <v>64932</v>
      </c>
      <c r="B42" s="2" t="s">
        <v>45</v>
      </c>
      <c r="C42" s="2" t="s">
        <v>351</v>
      </c>
      <c r="D42" s="2">
        <v>64932</v>
      </c>
      <c r="E42" s="2" t="s">
        <v>246</v>
      </c>
      <c r="F42" s="2" t="s">
        <v>212</v>
      </c>
      <c r="G42" s="2">
        <v>64932</v>
      </c>
      <c r="H42" s="26" t="s">
        <v>288</v>
      </c>
      <c r="J42" s="2">
        <v>1</v>
      </c>
      <c r="K42" s="2">
        <v>1</v>
      </c>
      <c r="L42" s="2"/>
      <c r="M42" s="2"/>
      <c r="N42" s="2">
        <v>1</v>
      </c>
      <c r="O42">
        <f t="shared" si="0"/>
        <v>2</v>
      </c>
      <c r="P42">
        <f t="shared" si="1"/>
        <v>1</v>
      </c>
    </row>
    <row r="43" spans="1:16" x14ac:dyDescent="0.2">
      <c r="A43" s="61">
        <v>65016</v>
      </c>
      <c r="B43" s="2" t="s">
        <v>138</v>
      </c>
      <c r="C43" s="2" t="s">
        <v>107</v>
      </c>
      <c r="D43" s="2">
        <v>65016</v>
      </c>
      <c r="E43" s="26" t="s">
        <v>288</v>
      </c>
      <c r="F43" s="2"/>
      <c r="G43" s="2">
        <v>65016</v>
      </c>
      <c r="H43" s="26" t="s">
        <v>288</v>
      </c>
      <c r="J43" s="2">
        <v>1</v>
      </c>
      <c r="K43" s="2"/>
      <c r="L43" s="2"/>
      <c r="M43" s="2">
        <v>1</v>
      </c>
      <c r="N43" s="2">
        <v>1</v>
      </c>
      <c r="O43">
        <f t="shared" si="0"/>
        <v>2</v>
      </c>
      <c r="P43">
        <f t="shared" si="1"/>
        <v>2</v>
      </c>
    </row>
    <row r="44" spans="1:16" x14ac:dyDescent="0.2">
      <c r="A44" s="61">
        <v>65018</v>
      </c>
      <c r="B44" s="2" t="s">
        <v>219</v>
      </c>
      <c r="C44" s="2" t="s">
        <v>143</v>
      </c>
      <c r="D44" s="2">
        <v>65018</v>
      </c>
      <c r="E44" s="26" t="s">
        <v>288</v>
      </c>
      <c r="F44" s="2"/>
      <c r="G44" s="2">
        <v>65018</v>
      </c>
      <c r="H44" s="26" t="s">
        <v>288</v>
      </c>
      <c r="J44" s="2">
        <v>1</v>
      </c>
      <c r="K44" s="2"/>
      <c r="L44" s="2"/>
      <c r="M44" s="2">
        <v>1</v>
      </c>
      <c r="N44" s="2">
        <v>1</v>
      </c>
      <c r="O44">
        <f t="shared" si="0"/>
        <v>2</v>
      </c>
      <c r="P44">
        <f t="shared" si="1"/>
        <v>2</v>
      </c>
    </row>
    <row r="45" spans="1:16" x14ac:dyDescent="0.2">
      <c r="A45" s="2">
        <v>65019</v>
      </c>
      <c r="B45" s="2" t="s">
        <v>0</v>
      </c>
      <c r="C45" s="2" t="s">
        <v>44</v>
      </c>
      <c r="D45" s="2">
        <v>65019</v>
      </c>
      <c r="E45" s="2" t="s">
        <v>297</v>
      </c>
      <c r="F45" s="2" t="s">
        <v>82</v>
      </c>
      <c r="G45" s="2">
        <v>65019</v>
      </c>
      <c r="H45" t="s">
        <v>81</v>
      </c>
      <c r="I45" t="s">
        <v>82</v>
      </c>
      <c r="J45" s="2">
        <v>1</v>
      </c>
      <c r="K45" s="2">
        <v>1</v>
      </c>
      <c r="L45" s="2">
        <v>1</v>
      </c>
      <c r="M45" s="2"/>
      <c r="N45" s="2"/>
      <c r="O45">
        <f t="shared" si="0"/>
        <v>2</v>
      </c>
      <c r="P45">
        <f t="shared" si="1"/>
        <v>0</v>
      </c>
    </row>
    <row r="46" spans="1:16" x14ac:dyDescent="0.2">
      <c r="A46" s="2">
        <v>65152</v>
      </c>
      <c r="B46" s="2" t="s">
        <v>43</v>
      </c>
      <c r="C46" s="2" t="s">
        <v>291</v>
      </c>
      <c r="D46" s="2">
        <v>65152</v>
      </c>
      <c r="E46" s="2" t="s">
        <v>449</v>
      </c>
      <c r="F46" s="2" t="s">
        <v>450</v>
      </c>
      <c r="G46" s="2">
        <v>65152</v>
      </c>
      <c r="H46" s="2" t="s">
        <v>442</v>
      </c>
      <c r="I46" s="2" t="s">
        <v>443</v>
      </c>
      <c r="J46" s="2">
        <v>1</v>
      </c>
      <c r="K46" s="2">
        <v>1</v>
      </c>
      <c r="L46" s="2">
        <v>1</v>
      </c>
      <c r="M46" s="2"/>
      <c r="N46" s="2"/>
      <c r="O46">
        <f t="shared" si="0"/>
        <v>2</v>
      </c>
      <c r="P46">
        <f t="shared" si="1"/>
        <v>0</v>
      </c>
    </row>
    <row r="47" spans="1:16" x14ac:dyDescent="0.2">
      <c r="A47" s="30">
        <v>65153</v>
      </c>
      <c r="B47" s="2" t="s">
        <v>43</v>
      </c>
      <c r="C47" s="2" t="s">
        <v>291</v>
      </c>
      <c r="D47" s="2">
        <v>65153</v>
      </c>
      <c r="E47" s="2" t="s">
        <v>442</v>
      </c>
      <c r="F47" s="2" t="s">
        <v>443</v>
      </c>
      <c r="G47" s="2">
        <v>65153</v>
      </c>
      <c r="H47" s="26" t="s">
        <v>288</v>
      </c>
      <c r="J47" s="2">
        <v>1</v>
      </c>
      <c r="K47" s="2">
        <v>1</v>
      </c>
      <c r="L47" s="2"/>
      <c r="M47" s="2"/>
      <c r="N47" s="2">
        <v>1</v>
      </c>
      <c r="O47">
        <f t="shared" si="0"/>
        <v>2</v>
      </c>
      <c r="P47">
        <f t="shared" si="1"/>
        <v>1</v>
      </c>
    </row>
    <row r="48" spans="1:16" x14ac:dyDescent="0.2">
      <c r="A48" s="30">
        <v>65154</v>
      </c>
      <c r="B48" s="2" t="s">
        <v>43</v>
      </c>
      <c r="C48" s="2" t="s">
        <v>291</v>
      </c>
      <c r="D48" s="2">
        <v>65154</v>
      </c>
      <c r="E48" s="2" t="s">
        <v>91</v>
      </c>
      <c r="F48" s="2" t="s">
        <v>92</v>
      </c>
      <c r="G48" s="2">
        <v>65154</v>
      </c>
      <c r="H48" s="26" t="s">
        <v>288</v>
      </c>
      <c r="J48" s="2">
        <v>1</v>
      </c>
      <c r="K48" s="2">
        <v>1</v>
      </c>
      <c r="L48" s="2"/>
      <c r="M48" s="2"/>
      <c r="N48" s="2">
        <v>1</v>
      </c>
      <c r="O48">
        <f t="shared" si="0"/>
        <v>2</v>
      </c>
      <c r="P48">
        <f t="shared" si="1"/>
        <v>1</v>
      </c>
    </row>
    <row r="49" spans="1:16" x14ac:dyDescent="0.2">
      <c r="A49" s="2">
        <v>65156</v>
      </c>
      <c r="B49" s="2" t="s">
        <v>87</v>
      </c>
      <c r="C49" s="2" t="s">
        <v>88</v>
      </c>
      <c r="D49" s="2">
        <v>65156</v>
      </c>
      <c r="E49" s="2" t="s">
        <v>159</v>
      </c>
      <c r="F49" s="2" t="s">
        <v>160</v>
      </c>
      <c r="G49" s="2">
        <v>65156</v>
      </c>
      <c r="H49" t="s">
        <v>161</v>
      </c>
      <c r="I49" t="s">
        <v>160</v>
      </c>
      <c r="J49" s="2">
        <v>1</v>
      </c>
      <c r="K49" s="2">
        <v>1</v>
      </c>
      <c r="L49" s="2">
        <v>1</v>
      </c>
      <c r="M49" s="2"/>
      <c r="N49" s="2"/>
      <c r="O49">
        <f t="shared" si="0"/>
        <v>2</v>
      </c>
      <c r="P49">
        <f t="shared" si="1"/>
        <v>0</v>
      </c>
    </row>
    <row r="50" spans="1:16" x14ac:dyDescent="0.2">
      <c r="A50" s="61">
        <v>65157</v>
      </c>
      <c r="B50" s="2" t="s">
        <v>217</v>
      </c>
      <c r="C50" s="2" t="s">
        <v>218</v>
      </c>
      <c r="D50" s="2">
        <v>65157</v>
      </c>
      <c r="E50" s="26" t="s">
        <v>288</v>
      </c>
      <c r="F50" s="2"/>
      <c r="G50" s="2">
        <v>65157</v>
      </c>
      <c r="H50" s="26" t="s">
        <v>288</v>
      </c>
      <c r="J50" s="2">
        <v>1</v>
      </c>
      <c r="K50" s="2"/>
      <c r="L50" s="2"/>
      <c r="M50" s="2">
        <v>1</v>
      </c>
      <c r="N50" s="2">
        <v>1</v>
      </c>
      <c r="O50">
        <f t="shared" si="0"/>
        <v>2</v>
      </c>
      <c r="P50">
        <f t="shared" si="1"/>
        <v>2</v>
      </c>
    </row>
    <row r="51" spans="1:16" x14ac:dyDescent="0.2">
      <c r="A51" s="30">
        <v>65158</v>
      </c>
      <c r="B51" s="2" t="s">
        <v>30</v>
      </c>
      <c r="C51" s="2" t="s">
        <v>85</v>
      </c>
      <c r="D51" s="2">
        <v>65158</v>
      </c>
      <c r="E51" s="2" t="s">
        <v>416</v>
      </c>
      <c r="F51" s="2" t="s">
        <v>417</v>
      </c>
      <c r="G51" s="2">
        <v>65158</v>
      </c>
      <c r="H51" s="26" t="s">
        <v>288</v>
      </c>
      <c r="J51" s="2">
        <v>1</v>
      </c>
      <c r="K51" s="2">
        <v>1</v>
      </c>
      <c r="L51" s="2"/>
      <c r="M51" s="2"/>
      <c r="N51" s="2">
        <v>1</v>
      </c>
      <c r="O51">
        <f t="shared" si="0"/>
        <v>2</v>
      </c>
      <c r="P51">
        <f t="shared" si="1"/>
        <v>1</v>
      </c>
    </row>
    <row r="52" spans="1:16" x14ac:dyDescent="0.2">
      <c r="A52" s="61">
        <v>65159</v>
      </c>
      <c r="B52" s="2" t="s">
        <v>217</v>
      </c>
      <c r="C52" s="2" t="s">
        <v>218</v>
      </c>
      <c r="D52" s="2">
        <v>65159</v>
      </c>
      <c r="E52" s="26" t="s">
        <v>288</v>
      </c>
      <c r="F52" s="2"/>
      <c r="G52" s="2">
        <v>65159</v>
      </c>
      <c r="H52" s="26" t="s">
        <v>288</v>
      </c>
      <c r="J52" s="2">
        <v>1</v>
      </c>
      <c r="K52" s="2"/>
      <c r="L52" s="2"/>
      <c r="M52" s="2">
        <v>1</v>
      </c>
      <c r="N52" s="2">
        <v>1</v>
      </c>
      <c r="O52">
        <f t="shared" si="0"/>
        <v>2</v>
      </c>
      <c r="P52">
        <f t="shared" si="1"/>
        <v>2</v>
      </c>
    </row>
    <row r="53" spans="1:16" x14ac:dyDescent="0.2">
      <c r="A53" s="61">
        <v>65160</v>
      </c>
      <c r="B53" s="2" t="s">
        <v>217</v>
      </c>
      <c r="C53" s="2" t="s">
        <v>218</v>
      </c>
      <c r="D53" s="2">
        <v>65160</v>
      </c>
      <c r="E53" s="26" t="s">
        <v>288</v>
      </c>
      <c r="F53" s="2"/>
      <c r="G53" s="2">
        <v>65160</v>
      </c>
      <c r="H53" s="26" t="s">
        <v>288</v>
      </c>
      <c r="J53" s="2">
        <v>1</v>
      </c>
      <c r="K53" s="2"/>
      <c r="L53" s="2"/>
      <c r="M53" s="2">
        <v>1</v>
      </c>
      <c r="N53" s="2">
        <v>1</v>
      </c>
      <c r="O53">
        <f t="shared" si="0"/>
        <v>2</v>
      </c>
      <c r="P53">
        <f t="shared" si="1"/>
        <v>2</v>
      </c>
    </row>
    <row r="54" spans="1:16" x14ac:dyDescent="0.2">
      <c r="A54" s="61">
        <v>65161</v>
      </c>
      <c r="B54" s="2" t="s">
        <v>51</v>
      </c>
      <c r="C54" s="2" t="s">
        <v>434</v>
      </c>
      <c r="D54" s="2">
        <v>65161</v>
      </c>
      <c r="E54" s="26" t="s">
        <v>288</v>
      </c>
      <c r="F54" s="2"/>
      <c r="G54" s="2">
        <v>65161</v>
      </c>
      <c r="H54" s="26" t="s">
        <v>288</v>
      </c>
      <c r="J54" s="2">
        <v>1</v>
      </c>
      <c r="K54" s="2"/>
      <c r="L54" s="2"/>
      <c r="M54" s="2">
        <v>1</v>
      </c>
      <c r="N54" s="2">
        <v>1</v>
      </c>
      <c r="O54">
        <f t="shared" si="0"/>
        <v>2</v>
      </c>
      <c r="P54">
        <f t="shared" si="1"/>
        <v>2</v>
      </c>
    </row>
    <row r="55" spans="1:16" x14ac:dyDescent="0.2">
      <c r="A55" s="61">
        <v>65163</v>
      </c>
      <c r="B55" s="2" t="s">
        <v>416</v>
      </c>
      <c r="C55" s="2" t="s">
        <v>417</v>
      </c>
      <c r="D55" s="2">
        <v>65163</v>
      </c>
      <c r="E55" s="26" t="s">
        <v>288</v>
      </c>
      <c r="F55" s="2"/>
      <c r="G55" s="2">
        <v>65163</v>
      </c>
      <c r="H55" s="26" t="s">
        <v>288</v>
      </c>
      <c r="J55" s="2">
        <v>1</v>
      </c>
      <c r="K55" s="2"/>
      <c r="L55" s="2"/>
      <c r="M55" s="2">
        <v>1</v>
      </c>
      <c r="N55" s="2">
        <v>1</v>
      </c>
      <c r="O55">
        <f t="shared" si="0"/>
        <v>2</v>
      </c>
      <c r="P55">
        <f t="shared" si="1"/>
        <v>2</v>
      </c>
    </row>
    <row r="56" spans="1:16" x14ac:dyDescent="0.2">
      <c r="A56" s="61">
        <v>65164</v>
      </c>
      <c r="B56" s="2" t="s">
        <v>0</v>
      </c>
      <c r="C56" s="2" t="s">
        <v>44</v>
      </c>
      <c r="D56" s="2">
        <v>65164</v>
      </c>
      <c r="E56" s="26" t="s">
        <v>288</v>
      </c>
      <c r="F56" s="2"/>
      <c r="G56" s="2">
        <v>65164</v>
      </c>
      <c r="H56" s="26" t="s">
        <v>288</v>
      </c>
      <c r="J56" s="2">
        <v>1</v>
      </c>
      <c r="K56" s="2"/>
      <c r="L56" s="2"/>
      <c r="M56" s="2">
        <v>1</v>
      </c>
      <c r="N56" s="2">
        <v>1</v>
      </c>
      <c r="O56">
        <f t="shared" si="0"/>
        <v>2</v>
      </c>
      <c r="P56">
        <f t="shared" si="1"/>
        <v>2</v>
      </c>
    </row>
    <row r="57" spans="1:16" x14ac:dyDescent="0.2">
      <c r="A57" s="61">
        <v>65208</v>
      </c>
      <c r="B57" s="2" t="s">
        <v>91</v>
      </c>
      <c r="C57" s="2" t="s">
        <v>92</v>
      </c>
      <c r="D57" s="2">
        <v>65208</v>
      </c>
      <c r="E57" s="26" t="s">
        <v>288</v>
      </c>
      <c r="F57" s="2"/>
      <c r="G57" s="2">
        <v>65208</v>
      </c>
      <c r="H57" s="26" t="s">
        <v>288</v>
      </c>
      <c r="J57" s="2">
        <v>1</v>
      </c>
      <c r="K57" s="2"/>
      <c r="L57" s="2"/>
      <c r="M57" s="2">
        <v>1</v>
      </c>
      <c r="N57" s="2">
        <v>1</v>
      </c>
      <c r="O57">
        <f t="shared" si="0"/>
        <v>2</v>
      </c>
      <c r="P57">
        <f t="shared" si="1"/>
        <v>2</v>
      </c>
    </row>
    <row r="58" spans="1:16" x14ac:dyDescent="0.2">
      <c r="A58" s="30">
        <v>65320</v>
      </c>
      <c r="B58" s="2" t="s">
        <v>281</v>
      </c>
      <c r="C58" s="2" t="s">
        <v>107</v>
      </c>
      <c r="D58" s="2">
        <v>65320</v>
      </c>
      <c r="E58" s="2" t="s">
        <v>451</v>
      </c>
      <c r="F58" s="2" t="s">
        <v>584</v>
      </c>
      <c r="G58" s="2">
        <v>65320</v>
      </c>
      <c r="H58" s="26" t="s">
        <v>288</v>
      </c>
      <c r="J58" s="2">
        <v>1</v>
      </c>
      <c r="K58" s="2">
        <v>1</v>
      </c>
      <c r="L58" s="2"/>
      <c r="M58" s="2"/>
      <c r="N58" s="2">
        <v>1</v>
      </c>
      <c r="O58">
        <f t="shared" si="0"/>
        <v>2</v>
      </c>
      <c r="P58">
        <f t="shared" si="1"/>
        <v>1</v>
      </c>
    </row>
    <row r="59" spans="1:16" x14ac:dyDescent="0.2">
      <c r="A59" s="2">
        <v>65322</v>
      </c>
      <c r="B59" s="2" t="s">
        <v>270</v>
      </c>
      <c r="C59" s="2" t="s">
        <v>236</v>
      </c>
      <c r="D59" s="2">
        <v>65322</v>
      </c>
      <c r="E59" s="2" t="s">
        <v>458</v>
      </c>
      <c r="F59" s="2" t="s">
        <v>459</v>
      </c>
      <c r="G59" s="2">
        <v>65322</v>
      </c>
      <c r="H59" t="s">
        <v>444</v>
      </c>
      <c r="I59" t="s">
        <v>17</v>
      </c>
      <c r="J59" s="2">
        <v>1</v>
      </c>
      <c r="K59" s="2">
        <v>1</v>
      </c>
      <c r="L59" s="2">
        <v>1</v>
      </c>
      <c r="M59" s="2"/>
      <c r="N59" s="2"/>
      <c r="O59">
        <f t="shared" si="0"/>
        <v>2</v>
      </c>
      <c r="P59">
        <f t="shared" si="1"/>
        <v>0</v>
      </c>
    </row>
    <row r="60" spans="1:16" x14ac:dyDescent="0.2">
      <c r="A60" s="30">
        <v>65323</v>
      </c>
      <c r="B60" s="2" t="s">
        <v>281</v>
      </c>
      <c r="C60" s="2" t="s">
        <v>107</v>
      </c>
      <c r="D60" s="2">
        <v>65323</v>
      </c>
      <c r="E60" s="2" t="s">
        <v>270</v>
      </c>
      <c r="F60" s="2" t="s">
        <v>236</v>
      </c>
      <c r="G60" s="2">
        <v>65323</v>
      </c>
      <c r="H60" s="26" t="s">
        <v>288</v>
      </c>
      <c r="J60" s="2">
        <v>1</v>
      </c>
      <c r="K60" s="2">
        <v>1</v>
      </c>
      <c r="L60" s="2"/>
      <c r="M60" s="2"/>
      <c r="N60" s="2">
        <v>1</v>
      </c>
      <c r="O60">
        <f t="shared" si="0"/>
        <v>2</v>
      </c>
      <c r="P60">
        <f t="shared" si="1"/>
        <v>1</v>
      </c>
    </row>
    <row r="61" spans="1:16" x14ac:dyDescent="0.2">
      <c r="A61" s="30">
        <v>65347</v>
      </c>
      <c r="B61" s="2" t="s">
        <v>37</v>
      </c>
      <c r="C61" s="2" t="s">
        <v>261</v>
      </c>
      <c r="D61" s="2">
        <v>65347</v>
      </c>
      <c r="E61" s="2" t="s">
        <v>458</v>
      </c>
      <c r="F61" s="2" t="s">
        <v>459</v>
      </c>
      <c r="G61" s="2">
        <v>65347</v>
      </c>
      <c r="H61" s="26" t="s">
        <v>288</v>
      </c>
      <c r="J61" s="2">
        <v>1</v>
      </c>
      <c r="K61" s="2">
        <v>1</v>
      </c>
      <c r="L61" s="2"/>
      <c r="M61" s="2"/>
      <c r="N61" s="2">
        <v>1</v>
      </c>
      <c r="O61">
        <f t="shared" si="0"/>
        <v>2</v>
      </c>
      <c r="P61">
        <f t="shared" si="1"/>
        <v>1</v>
      </c>
    </row>
    <row r="62" spans="1:16" x14ac:dyDescent="0.2">
      <c r="A62" s="61">
        <v>65417</v>
      </c>
      <c r="B62" t="s">
        <v>45</v>
      </c>
      <c r="C62" t="s">
        <v>46</v>
      </c>
      <c r="D62">
        <v>65417</v>
      </c>
      <c r="E62" s="26" t="s">
        <v>288</v>
      </c>
      <c r="G62">
        <v>65417</v>
      </c>
      <c r="H62" s="26" t="s">
        <v>288</v>
      </c>
      <c r="J62" s="2">
        <v>1</v>
      </c>
      <c r="L62" s="2"/>
      <c r="M62" s="2">
        <v>1</v>
      </c>
      <c r="N62" s="2">
        <v>1</v>
      </c>
      <c r="O62">
        <f t="shared" si="0"/>
        <v>2</v>
      </c>
      <c r="P62">
        <f t="shared" si="1"/>
        <v>2</v>
      </c>
    </row>
    <row r="63" spans="1:16" x14ac:dyDescent="0.2">
      <c r="A63" s="61">
        <v>65418</v>
      </c>
      <c r="B63" t="s">
        <v>281</v>
      </c>
      <c r="C63" t="s">
        <v>107</v>
      </c>
      <c r="D63">
        <v>65418</v>
      </c>
      <c r="E63" s="26" t="s">
        <v>288</v>
      </c>
      <c r="G63">
        <v>65418</v>
      </c>
      <c r="H63" s="26" t="s">
        <v>288</v>
      </c>
      <c r="J63" s="2">
        <v>1</v>
      </c>
      <c r="K63" s="2"/>
      <c r="L63" s="2"/>
      <c r="M63" s="2">
        <v>1</v>
      </c>
      <c r="N63" s="2">
        <v>1</v>
      </c>
      <c r="O63">
        <f t="shared" si="0"/>
        <v>2</v>
      </c>
      <c r="P63">
        <f t="shared" si="1"/>
        <v>2</v>
      </c>
    </row>
    <row r="64" spans="1:16" x14ac:dyDescent="0.2">
      <c r="A64" s="61">
        <v>65419</v>
      </c>
      <c r="B64" t="s">
        <v>1</v>
      </c>
      <c r="C64" t="s">
        <v>107</v>
      </c>
      <c r="D64">
        <v>65419</v>
      </c>
      <c r="E64" s="26" t="s">
        <v>288</v>
      </c>
      <c r="G64">
        <v>65419</v>
      </c>
      <c r="H64" s="26" t="s">
        <v>288</v>
      </c>
      <c r="J64" s="2">
        <v>1</v>
      </c>
      <c r="K64" s="2"/>
      <c r="L64" s="2"/>
      <c r="M64" s="2">
        <v>1</v>
      </c>
      <c r="N64" s="2">
        <v>1</v>
      </c>
      <c r="O64">
        <f t="shared" si="0"/>
        <v>2</v>
      </c>
      <c r="P64">
        <f t="shared" si="1"/>
        <v>2</v>
      </c>
    </row>
    <row r="65" spans="1:16" x14ac:dyDescent="0.2">
      <c r="A65" s="2"/>
      <c r="B65" s="2"/>
      <c r="D65" s="2"/>
      <c r="G65" s="2"/>
      <c r="P65">
        <f t="shared" si="1"/>
        <v>0</v>
      </c>
    </row>
    <row r="66" spans="1:16" x14ac:dyDescent="0.2">
      <c r="A66" s="2"/>
      <c r="B66" s="2"/>
      <c r="D66" s="2"/>
      <c r="G66" s="2"/>
      <c r="H66" s="2"/>
      <c r="I66" s="2"/>
      <c r="J66">
        <f>SUM(J2:J65)</f>
        <v>63</v>
      </c>
      <c r="K66">
        <f t="shared" ref="K66:N66" si="2">SUM(K2:K65)</f>
        <v>36</v>
      </c>
      <c r="L66">
        <f t="shared" si="2"/>
        <v>17</v>
      </c>
      <c r="M66">
        <f t="shared" si="2"/>
        <v>27</v>
      </c>
      <c r="N66">
        <f t="shared" si="2"/>
        <v>46</v>
      </c>
    </row>
    <row r="67" spans="1:16" x14ac:dyDescent="0.2">
      <c r="A67" s="2"/>
      <c r="B67" s="2"/>
      <c r="D67" s="2"/>
      <c r="G67" s="2"/>
      <c r="H67" s="2"/>
      <c r="I67" s="2"/>
      <c r="L67">
        <f>SUM(K66:L66)</f>
        <v>53</v>
      </c>
      <c r="N67">
        <f>SUM(M66:N66)</f>
        <v>73</v>
      </c>
    </row>
    <row r="68" spans="1:16" x14ac:dyDescent="0.2">
      <c r="A68" s="2"/>
      <c r="B68" s="2"/>
      <c r="D68" s="2"/>
      <c r="G68" s="2"/>
      <c r="H68" s="2"/>
      <c r="I68" s="2"/>
      <c r="J68">
        <f>+J66*2</f>
        <v>126</v>
      </c>
      <c r="L68">
        <f>+L67+N67</f>
        <v>126</v>
      </c>
    </row>
    <row r="69" spans="1:16" x14ac:dyDescent="0.2">
      <c r="A69" s="2"/>
      <c r="B69" s="2"/>
      <c r="D69" s="2"/>
      <c r="G69" s="2"/>
      <c r="H69" s="2"/>
      <c r="I69" s="2"/>
    </row>
    <row r="70" spans="1:16" x14ac:dyDescent="0.2">
      <c r="A70" s="2"/>
      <c r="B70" s="2"/>
      <c r="C70" s="2"/>
      <c r="D70" s="2"/>
      <c r="G70" s="2"/>
      <c r="H70" s="2"/>
      <c r="I70" s="2"/>
    </row>
    <row r="71" spans="1:16" x14ac:dyDescent="0.2">
      <c r="A71" s="2"/>
      <c r="B71" s="2"/>
      <c r="C71" s="2"/>
      <c r="D71" s="2"/>
      <c r="G71" s="2"/>
      <c r="H71" s="2"/>
      <c r="I71" s="2"/>
    </row>
    <row r="72" spans="1:16" x14ac:dyDescent="0.2">
      <c r="A72" s="2"/>
      <c r="B72" s="2"/>
      <c r="C72" s="2"/>
      <c r="D72" s="2"/>
      <c r="G72" s="2"/>
      <c r="H72" s="2"/>
      <c r="I72" s="2"/>
    </row>
    <row r="73" spans="1:16" x14ac:dyDescent="0.2">
      <c r="A73" s="2"/>
      <c r="B73" s="2"/>
      <c r="C73" s="2"/>
      <c r="D73" s="2"/>
      <c r="G73" s="2"/>
      <c r="H73" s="2"/>
      <c r="I73" s="2"/>
    </row>
    <row r="74" spans="1:16" x14ac:dyDescent="0.2">
      <c r="A74" s="2"/>
      <c r="B74" s="2"/>
      <c r="C74" s="2"/>
      <c r="D74" s="2"/>
      <c r="G74" s="2"/>
      <c r="H74" s="2"/>
      <c r="I74" s="2"/>
    </row>
    <row r="75" spans="1:16" x14ac:dyDescent="0.2">
      <c r="A75" s="2"/>
      <c r="B75" s="2"/>
      <c r="C75" s="2"/>
      <c r="D75" s="2"/>
      <c r="G75" s="2"/>
      <c r="H75" s="2"/>
      <c r="I75" s="2"/>
    </row>
    <row r="76" spans="1:16" x14ac:dyDescent="0.2">
      <c r="A76" s="2"/>
      <c r="B76" s="2"/>
      <c r="C76" s="2"/>
      <c r="D76" s="2"/>
      <c r="G76" s="2"/>
      <c r="H76" s="2"/>
      <c r="I76" s="2"/>
    </row>
    <row r="77" spans="1:16" x14ac:dyDescent="0.2">
      <c r="A77" s="2"/>
      <c r="B77" s="2"/>
      <c r="C77" s="2"/>
      <c r="D77" s="2"/>
      <c r="G77" s="2"/>
      <c r="H77" s="2"/>
      <c r="I77" s="2"/>
    </row>
    <row r="78" spans="1:16" x14ac:dyDescent="0.2">
      <c r="A78" s="2"/>
      <c r="B78" s="2"/>
      <c r="C78" s="2"/>
      <c r="D78" s="2"/>
      <c r="G78" s="2"/>
      <c r="H78" s="2"/>
      <c r="I78" s="2"/>
    </row>
    <row r="79" spans="1:16" x14ac:dyDescent="0.2">
      <c r="A79" s="2"/>
      <c r="B79" s="2"/>
      <c r="C79" s="2"/>
      <c r="D79" s="2"/>
      <c r="G79" s="2"/>
      <c r="H79" s="2"/>
      <c r="I79" s="2"/>
    </row>
    <row r="80" spans="1:16" x14ac:dyDescent="0.2">
      <c r="A80" s="2"/>
      <c r="B80" s="2"/>
      <c r="C80" s="2"/>
      <c r="D80" s="2"/>
      <c r="G80" s="2"/>
      <c r="H80" s="2"/>
      <c r="I80" s="2"/>
    </row>
    <row r="81" spans="1:9" x14ac:dyDescent="0.2">
      <c r="A81" s="2"/>
      <c r="B81" s="2"/>
      <c r="C81" s="2"/>
      <c r="D81" s="2"/>
      <c r="G81" s="2"/>
      <c r="H81" s="2"/>
      <c r="I81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sqref="A1:D1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2"/>
      <c r="D1" s="62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2" t="s">
        <v>176</v>
      </c>
      <c r="D2" s="12" t="s">
        <v>177</v>
      </c>
      <c r="E2" s="12" t="s">
        <v>179</v>
      </c>
      <c r="F2" s="12"/>
      <c r="G2" s="13"/>
      <c r="H2" s="12"/>
      <c r="I2" s="12"/>
      <c r="J2" s="12"/>
    </row>
    <row r="3" spans="2:10" x14ac:dyDescent="0.2">
      <c r="B3" s="2"/>
      <c r="C3" s="2"/>
      <c r="D3" s="2"/>
      <c r="E3" s="17"/>
      <c r="F3" s="2"/>
      <c r="G3" s="2"/>
      <c r="H3" s="2"/>
      <c r="I3" s="2"/>
      <c r="J3" s="18"/>
    </row>
    <row r="4" spans="2:10" x14ac:dyDescent="0.2">
      <c r="B4" s="2"/>
      <c r="C4" s="2"/>
      <c r="D4" s="2"/>
      <c r="E4" s="17"/>
      <c r="F4" s="2"/>
      <c r="G4" s="2"/>
      <c r="H4" s="2"/>
      <c r="I4" s="2"/>
      <c r="J4" s="22"/>
    </row>
    <row r="5" spans="2:10" x14ac:dyDescent="0.2">
      <c r="B5" s="2"/>
      <c r="C5" s="2"/>
      <c r="D5" s="2"/>
      <c r="E5" s="17"/>
      <c r="F5" s="2"/>
      <c r="G5" s="2"/>
      <c r="H5" s="2"/>
      <c r="I5" s="2"/>
      <c r="J5" s="22"/>
    </row>
    <row r="6" spans="2:10" x14ac:dyDescent="0.2">
      <c r="B6" s="2"/>
      <c r="C6" s="2"/>
      <c r="D6" s="2"/>
      <c r="E6" s="17"/>
      <c r="F6" s="2"/>
      <c r="G6" s="2"/>
      <c r="H6" s="2"/>
      <c r="I6" s="2"/>
      <c r="J6" s="22"/>
    </row>
    <row r="7" spans="2:10" x14ac:dyDescent="0.2">
      <c r="B7" s="2"/>
      <c r="C7" s="2"/>
      <c r="D7" s="2"/>
      <c r="E7" s="17"/>
      <c r="F7" s="2"/>
      <c r="G7" s="2"/>
      <c r="H7" s="2"/>
      <c r="I7" s="2"/>
      <c r="J7" s="22"/>
    </row>
    <row r="8" spans="2:10" x14ac:dyDescent="0.2">
      <c r="B8" s="2"/>
      <c r="C8" s="2"/>
      <c r="D8" s="2"/>
      <c r="E8" s="17"/>
      <c r="F8" s="2"/>
      <c r="G8" s="2"/>
      <c r="H8" s="2"/>
      <c r="I8" s="2"/>
      <c r="J8" s="24"/>
    </row>
    <row r="9" spans="2:10" x14ac:dyDescent="0.2">
      <c r="B9" s="2"/>
      <c r="C9" s="2"/>
      <c r="D9" s="2"/>
      <c r="E9" s="17"/>
      <c r="F9" s="2"/>
      <c r="G9" s="2"/>
      <c r="H9" s="2"/>
      <c r="I9" s="2"/>
      <c r="J9" s="22"/>
    </row>
    <row r="10" spans="2:10" x14ac:dyDescent="0.2">
      <c r="B10" s="2"/>
      <c r="C10" s="2"/>
      <c r="D10" s="2"/>
      <c r="E10" s="17"/>
      <c r="F10" s="2"/>
      <c r="G10" s="2"/>
      <c r="H10" s="2"/>
      <c r="I10" s="2"/>
      <c r="J10" s="22"/>
    </row>
    <row r="11" spans="2:10" x14ac:dyDescent="0.2">
      <c r="B11" s="2"/>
      <c r="C11" s="2"/>
      <c r="D11" s="2"/>
      <c r="E11" s="17"/>
      <c r="F11" s="2"/>
      <c r="G11" s="2"/>
      <c r="H11" s="2"/>
      <c r="I11" s="2"/>
      <c r="J11" s="22"/>
    </row>
    <row r="12" spans="2:10" x14ac:dyDescent="0.2">
      <c r="B12" s="2"/>
      <c r="C12" s="2"/>
      <c r="D12" s="2"/>
      <c r="E12" s="17"/>
      <c r="F12" s="2"/>
      <c r="G12" s="2"/>
      <c r="H12" s="2"/>
      <c r="I12" s="2"/>
      <c r="J12" s="22"/>
    </row>
    <row r="13" spans="2:10" x14ac:dyDescent="0.2">
      <c r="B13" s="2"/>
      <c r="C13" s="2"/>
      <c r="D13" s="2"/>
      <c r="E13" s="17"/>
      <c r="F13" s="2"/>
      <c r="G13" s="2"/>
      <c r="H13" s="2"/>
      <c r="I13" s="2"/>
      <c r="J13" s="22"/>
    </row>
    <row r="14" spans="2:10" x14ac:dyDescent="0.2">
      <c r="B14" s="2"/>
      <c r="C14" s="2"/>
      <c r="D14" s="2"/>
      <c r="E14" s="17"/>
      <c r="F14" s="2"/>
      <c r="G14" s="2"/>
      <c r="H14" s="2"/>
      <c r="I14" s="2"/>
      <c r="J14" s="22"/>
    </row>
    <row r="15" spans="2:10" x14ac:dyDescent="0.2">
      <c r="B15" s="2"/>
      <c r="C15" s="2"/>
      <c r="D15" s="2"/>
      <c r="E15" s="17"/>
      <c r="F15" s="2"/>
      <c r="G15" s="2"/>
      <c r="H15" s="2"/>
      <c r="I15" s="2"/>
      <c r="J15" s="22"/>
    </row>
    <row r="16" spans="2:10" x14ac:dyDescent="0.2">
      <c r="B16" s="2"/>
      <c r="C16" s="2"/>
      <c r="D16" s="2"/>
      <c r="E16" s="17"/>
      <c r="F16" s="2"/>
      <c r="G16" s="2"/>
      <c r="H16" s="2"/>
      <c r="I16" s="2"/>
      <c r="J16" s="22"/>
    </row>
    <row r="17" spans="2:10" x14ac:dyDescent="0.2">
      <c r="B17" s="2"/>
      <c r="C17" s="2"/>
      <c r="D17" s="2"/>
      <c r="E17" s="17"/>
      <c r="F17" s="2"/>
      <c r="G17" s="2"/>
      <c r="H17" s="2"/>
      <c r="I17" s="2"/>
      <c r="J17" s="22"/>
    </row>
    <row r="18" spans="2:10" x14ac:dyDescent="0.2">
      <c r="B18" s="2"/>
      <c r="C18" s="2"/>
      <c r="D18" s="2"/>
      <c r="E18" s="17"/>
      <c r="F18" s="2"/>
      <c r="G18" s="2"/>
      <c r="H18" s="2"/>
      <c r="I18" s="2"/>
      <c r="J18" s="22"/>
    </row>
    <row r="19" spans="2:10" x14ac:dyDescent="0.2">
      <c r="B19" s="2"/>
      <c r="C19" s="2"/>
      <c r="D19" s="2"/>
      <c r="E19" s="17"/>
      <c r="F19" s="2"/>
      <c r="G19" s="2"/>
      <c r="H19" s="2"/>
      <c r="I19" s="2"/>
      <c r="J19" s="22"/>
    </row>
    <row r="20" spans="2:10" x14ac:dyDescent="0.2">
      <c r="B20" s="2"/>
      <c r="C20" s="2"/>
      <c r="D20" s="2"/>
      <c r="E20" s="17"/>
      <c r="F20" s="2"/>
      <c r="G20" s="2"/>
      <c r="H20" s="2"/>
      <c r="I20" s="2"/>
      <c r="J20" s="22"/>
    </row>
    <row r="21" spans="2:10" x14ac:dyDescent="0.2">
      <c r="B21" s="2"/>
      <c r="C21" s="2"/>
      <c r="D21" s="2"/>
      <c r="E21" s="17"/>
      <c r="F21" s="2"/>
      <c r="G21" s="2"/>
      <c r="H21" s="2"/>
      <c r="I21" s="2"/>
      <c r="J21" s="22"/>
    </row>
    <row r="22" spans="2:10" x14ac:dyDescent="0.2">
      <c r="B22" s="2"/>
      <c r="C22" s="2"/>
      <c r="D22" s="2"/>
      <c r="E22" s="17"/>
      <c r="F22" s="2"/>
      <c r="G22" s="2"/>
      <c r="H22" s="2"/>
      <c r="I22" s="2"/>
      <c r="J22" s="22"/>
    </row>
    <row r="23" spans="2:10" x14ac:dyDescent="0.2">
      <c r="B23" s="2"/>
      <c r="C23" s="2"/>
      <c r="D23" s="2"/>
      <c r="E23" s="17"/>
      <c r="F23" s="2"/>
      <c r="G23" s="2"/>
      <c r="H23" s="2"/>
      <c r="I23" s="2"/>
      <c r="J23" s="22"/>
    </row>
    <row r="24" spans="2:10" x14ac:dyDescent="0.2">
      <c r="B24" s="2"/>
      <c r="C24" s="2"/>
      <c r="D24" s="2"/>
      <c r="E24" s="17"/>
      <c r="F24" s="2"/>
      <c r="G24" s="2"/>
      <c r="H24" s="2"/>
      <c r="I24" s="2"/>
      <c r="J24" s="22"/>
    </row>
    <row r="25" spans="2:10" x14ac:dyDescent="0.2">
      <c r="B25" s="2"/>
      <c r="C25" s="2"/>
      <c r="D25" s="2"/>
      <c r="E25" s="17"/>
      <c r="F25" s="2"/>
      <c r="G25" s="2"/>
      <c r="H25" s="2"/>
      <c r="I25" s="2"/>
      <c r="J25" s="22"/>
    </row>
    <row r="26" spans="2:10" x14ac:dyDescent="0.2">
      <c r="B26" s="2"/>
      <c r="C26" s="2"/>
      <c r="D26" s="2"/>
      <c r="E26" s="17"/>
      <c r="F26" s="2"/>
      <c r="G26" s="2"/>
      <c r="H26" s="2"/>
      <c r="I26" s="2"/>
      <c r="J26" s="22"/>
    </row>
    <row r="27" spans="2:10" x14ac:dyDescent="0.2">
      <c r="B27" s="2"/>
      <c r="C27" s="2"/>
      <c r="D27" s="2"/>
      <c r="E27" s="17"/>
      <c r="F27" s="2"/>
      <c r="G27" s="2"/>
      <c r="H27" s="2"/>
      <c r="I27" s="2"/>
      <c r="J27" s="22"/>
    </row>
    <row r="28" spans="2:10" x14ac:dyDescent="0.2">
      <c r="B28" s="2"/>
      <c r="C28" s="2"/>
      <c r="D28" s="2"/>
      <c r="E28" s="17"/>
      <c r="F28" s="2"/>
      <c r="G28" s="2"/>
      <c r="H28" s="2"/>
      <c r="I28" s="2"/>
      <c r="J28" s="22"/>
    </row>
    <row r="29" spans="2:10" x14ac:dyDescent="0.2">
      <c r="B29" s="2"/>
      <c r="C29" s="2"/>
      <c r="D29" s="2"/>
      <c r="E29" s="17"/>
      <c r="F29" s="2"/>
      <c r="G29" s="2"/>
      <c r="H29" s="2"/>
      <c r="I29" s="2"/>
      <c r="J29" s="22"/>
    </row>
    <row r="30" spans="2:10" x14ac:dyDescent="0.2">
      <c r="B30" s="2"/>
      <c r="C30" s="2"/>
      <c r="D30" s="2"/>
      <c r="E30" s="17"/>
      <c r="F30" s="2"/>
      <c r="G30" s="2"/>
      <c r="H30" s="2"/>
      <c r="I30" s="2"/>
      <c r="J30" s="22"/>
    </row>
    <row r="31" spans="2:10" x14ac:dyDescent="0.2">
      <c r="B31" s="2"/>
      <c r="C31" s="2"/>
      <c r="D31" s="2"/>
      <c r="E31" s="17"/>
      <c r="F31" s="2"/>
      <c r="G31" s="2"/>
      <c r="H31" s="2"/>
      <c r="I31" s="2"/>
      <c r="J31" s="22"/>
    </row>
    <row r="32" spans="2:10" x14ac:dyDescent="0.2">
      <c r="B32" s="2"/>
      <c r="C32" s="2"/>
      <c r="D32" s="2"/>
      <c r="E32" s="17"/>
      <c r="F32" s="2"/>
      <c r="G32" s="2"/>
      <c r="H32" s="2"/>
      <c r="I32" s="2"/>
      <c r="J32" s="22"/>
    </row>
    <row r="33" spans="2:10" x14ac:dyDescent="0.2">
      <c r="B33" s="2"/>
      <c r="C33" s="2"/>
      <c r="D33" s="2"/>
      <c r="E33" s="17"/>
      <c r="F33" s="2"/>
      <c r="G33" s="2"/>
      <c r="H33" s="2"/>
      <c r="I33" s="2"/>
      <c r="J33" s="22"/>
    </row>
    <row r="34" spans="2:10" x14ac:dyDescent="0.2">
      <c r="B34" s="2"/>
      <c r="C34" s="2"/>
      <c r="D34" s="2"/>
      <c r="E34" s="17"/>
      <c r="F34" s="2"/>
      <c r="G34" s="2"/>
      <c r="H34" s="2"/>
      <c r="I34" s="2"/>
      <c r="J34" s="22"/>
    </row>
    <row r="35" spans="2:10" x14ac:dyDescent="0.2">
      <c r="B35" s="2"/>
      <c r="C35" s="2"/>
      <c r="D35" s="2"/>
      <c r="E35" s="17"/>
      <c r="F35" s="2"/>
      <c r="G35" s="2"/>
      <c r="H35" s="2"/>
      <c r="I35" s="2"/>
      <c r="J35" s="22"/>
    </row>
    <row r="36" spans="2:10" x14ac:dyDescent="0.2">
      <c r="B36" s="2"/>
      <c r="C36" s="2"/>
      <c r="D36" s="2"/>
      <c r="E36" s="17"/>
      <c r="F36" s="2"/>
      <c r="G36" s="2"/>
      <c r="H36" s="2"/>
      <c r="I36" s="2"/>
      <c r="J36" s="22"/>
    </row>
    <row r="37" spans="2:10" x14ac:dyDescent="0.2">
      <c r="B37" s="2"/>
      <c r="C37" s="2"/>
      <c r="D37" s="2"/>
      <c r="E37" s="17"/>
      <c r="F37" s="2"/>
      <c r="G37" s="2"/>
      <c r="H37" s="2"/>
      <c r="I37" s="2"/>
      <c r="J37" s="22"/>
    </row>
    <row r="38" spans="2:10" x14ac:dyDescent="0.2">
      <c r="B38" s="2"/>
      <c r="C38" s="2"/>
      <c r="D38" s="2"/>
      <c r="E38" s="17"/>
      <c r="F38" s="2"/>
      <c r="G38" s="2"/>
      <c r="H38" s="2"/>
      <c r="I38" s="2"/>
      <c r="J38" s="22"/>
    </row>
    <row r="39" spans="2:10" x14ac:dyDescent="0.2">
      <c r="B39" s="2"/>
      <c r="C39" s="2"/>
      <c r="D39" s="2"/>
      <c r="E39" s="17"/>
      <c r="F39" s="2"/>
      <c r="G39" s="2"/>
      <c r="H39" s="2"/>
      <c r="I39" s="2"/>
      <c r="J39" s="22"/>
    </row>
    <row r="40" spans="2:10" x14ac:dyDescent="0.2">
      <c r="B40" s="2"/>
      <c r="C40" s="2"/>
      <c r="D40" s="2"/>
      <c r="E40" s="17"/>
      <c r="F40" s="2"/>
      <c r="G40" s="2"/>
      <c r="H40" s="2"/>
      <c r="I40" s="2"/>
      <c r="J40" s="22"/>
    </row>
    <row r="41" spans="2:10" x14ac:dyDescent="0.2">
      <c r="B41" s="2"/>
      <c r="C41" s="2"/>
      <c r="D41" s="2"/>
      <c r="E41" s="17"/>
      <c r="F41" s="2"/>
      <c r="G41" s="2"/>
      <c r="H41" s="2"/>
      <c r="I41" s="2"/>
      <c r="J41" s="22"/>
    </row>
    <row r="42" spans="2:10" x14ac:dyDescent="0.2">
      <c r="B42" s="2"/>
      <c r="C42" s="2"/>
      <c r="D42" s="2"/>
      <c r="E42" s="17"/>
      <c r="F42" s="2"/>
      <c r="G42" s="2"/>
      <c r="H42" s="2"/>
      <c r="I42" s="2"/>
      <c r="J42" s="22"/>
    </row>
    <row r="43" spans="2:10" x14ac:dyDescent="0.2">
      <c r="B43" s="2"/>
      <c r="C43" s="2"/>
      <c r="D43" s="2"/>
      <c r="E43" s="17"/>
      <c r="F43" s="2"/>
      <c r="G43" s="2"/>
      <c r="H43" s="2"/>
      <c r="I43" s="2"/>
      <c r="J43" s="22"/>
    </row>
    <row r="44" spans="2:10" x14ac:dyDescent="0.2">
      <c r="B44" s="2"/>
      <c r="C44" s="2"/>
      <c r="D44" s="2"/>
      <c r="E44" s="17"/>
      <c r="F44" s="2"/>
      <c r="G44" s="2"/>
      <c r="H44" s="2"/>
      <c r="I44" s="2"/>
      <c r="J44" s="22"/>
    </row>
    <row r="45" spans="2:10" x14ac:dyDescent="0.2">
      <c r="B45" s="2"/>
      <c r="C45" s="2"/>
      <c r="D45" s="2"/>
      <c r="E45" s="17"/>
      <c r="F45" s="2"/>
      <c r="G45" s="2"/>
      <c r="H45" s="2"/>
      <c r="I45" s="2"/>
      <c r="J45" s="22"/>
    </row>
    <row r="46" spans="2:10" x14ac:dyDescent="0.2">
      <c r="B46" s="2"/>
      <c r="C46" s="2"/>
      <c r="D46" s="2"/>
      <c r="E46" s="17"/>
      <c r="F46" s="2"/>
      <c r="G46" s="2"/>
      <c r="H46" s="2"/>
      <c r="I46" s="2"/>
      <c r="J46" s="22"/>
    </row>
    <row r="47" spans="2:10" x14ac:dyDescent="0.2">
      <c r="B47" s="2"/>
      <c r="C47" s="2"/>
      <c r="D47" s="2"/>
      <c r="E47" s="17"/>
      <c r="F47" s="2"/>
      <c r="G47" s="2"/>
      <c r="H47" s="2"/>
      <c r="I47" s="2"/>
      <c r="J47" s="22"/>
    </row>
    <row r="48" spans="2:10" x14ac:dyDescent="0.2">
      <c r="B48" s="2"/>
      <c r="C48" s="2"/>
      <c r="D48" s="2"/>
      <c r="E48" s="17"/>
      <c r="F48" s="2"/>
      <c r="G48" s="2"/>
      <c r="H48" s="2"/>
      <c r="I48" s="2"/>
      <c r="J48" s="22"/>
    </row>
    <row r="49" spans="2:10" x14ac:dyDescent="0.2">
      <c r="B49" s="2"/>
      <c r="C49" s="2"/>
      <c r="D49" s="2"/>
      <c r="E49" s="17"/>
      <c r="F49" s="2"/>
      <c r="G49" s="2"/>
      <c r="H49" s="2"/>
      <c r="I49" s="2"/>
      <c r="J49" s="22"/>
    </row>
    <row r="50" spans="2:10" x14ac:dyDescent="0.2">
      <c r="B50" s="2"/>
      <c r="C50" s="2"/>
      <c r="D50" s="2"/>
      <c r="E50" s="17"/>
      <c r="F50" s="2"/>
      <c r="G50" s="2"/>
      <c r="H50" s="2"/>
      <c r="I50" s="2"/>
      <c r="J50" s="22"/>
    </row>
    <row r="51" spans="2:10" x14ac:dyDescent="0.2">
      <c r="B51" s="2"/>
      <c r="C51" s="2"/>
      <c r="D51" s="2"/>
      <c r="E51" s="17"/>
      <c r="F51" s="2"/>
      <c r="G51" s="2"/>
      <c r="H51" s="2"/>
      <c r="I51" s="2"/>
      <c r="J51" s="22"/>
    </row>
    <row r="52" spans="2:10" x14ac:dyDescent="0.2">
      <c r="B52" s="2"/>
      <c r="C52" s="2"/>
      <c r="D52" s="2"/>
      <c r="E52" s="17"/>
      <c r="F52" s="2"/>
      <c r="G52" s="2"/>
      <c r="H52" s="2"/>
      <c r="I52" s="2"/>
      <c r="J52" s="22"/>
    </row>
    <row r="53" spans="2:10" x14ac:dyDescent="0.2">
      <c r="B53" s="2"/>
      <c r="C53" s="2"/>
      <c r="D53" s="2"/>
      <c r="E53" s="17"/>
      <c r="F53" s="2"/>
      <c r="G53" s="2"/>
      <c r="H53" s="2"/>
      <c r="I53" s="2"/>
      <c r="J53" s="18"/>
    </row>
    <row r="54" spans="2:10" x14ac:dyDescent="0.2">
      <c r="B54" s="2"/>
      <c r="C54" s="2"/>
      <c r="D54" s="2"/>
      <c r="E54" s="17"/>
      <c r="F54" s="2"/>
      <c r="G54" s="2"/>
      <c r="H54" s="2"/>
      <c r="I54" s="2"/>
      <c r="J54" s="18"/>
    </row>
    <row r="55" spans="2:10" x14ac:dyDescent="0.2">
      <c r="B55" s="2"/>
      <c r="C55" s="2"/>
      <c r="D55" s="2"/>
      <c r="E55" s="17"/>
      <c r="F55" s="2"/>
      <c r="G55" s="2"/>
      <c r="H55" s="2"/>
      <c r="I55" s="2"/>
      <c r="J55" s="18"/>
    </row>
    <row r="56" spans="2:10" x14ac:dyDescent="0.2">
      <c r="B56" s="2"/>
      <c r="C56" s="2"/>
      <c r="D56" s="2"/>
      <c r="E56" s="17"/>
      <c r="F56" s="2"/>
      <c r="G56" s="2"/>
      <c r="H56" s="2"/>
      <c r="I56" s="2"/>
      <c r="J56" s="18"/>
    </row>
    <row r="57" spans="2:10" x14ac:dyDescent="0.2">
      <c r="B57" s="2"/>
      <c r="C57" s="2"/>
      <c r="D57" s="2"/>
      <c r="E57" s="17"/>
      <c r="F57" s="2"/>
      <c r="G57" s="2"/>
      <c r="H57" s="2"/>
      <c r="I57" s="2"/>
      <c r="J57" s="18"/>
    </row>
    <row r="58" spans="2:10" x14ac:dyDescent="0.2">
      <c r="B58" s="2"/>
      <c r="C58" s="2"/>
      <c r="D58" s="2"/>
      <c r="E58" s="17"/>
      <c r="F58" s="2"/>
      <c r="G58" s="2"/>
      <c r="H58" s="2"/>
      <c r="J58" s="18"/>
    </row>
    <row r="59" spans="2:10" x14ac:dyDescent="0.2">
      <c r="B59" s="2"/>
      <c r="C59" s="2"/>
      <c r="D59" s="2"/>
      <c r="E59" s="17"/>
      <c r="F59" s="2"/>
      <c r="G59" s="2"/>
      <c r="H59" s="2"/>
      <c r="I59" s="2"/>
      <c r="J59" s="18"/>
    </row>
    <row r="60" spans="2:10" x14ac:dyDescent="0.2">
      <c r="B60" s="2"/>
      <c r="C60" s="2"/>
      <c r="D60" s="2"/>
      <c r="E60" s="17"/>
      <c r="F60" s="2"/>
      <c r="G60" s="2"/>
      <c r="H60" s="2"/>
      <c r="I60" s="2"/>
      <c r="J60" s="18"/>
    </row>
    <row r="61" spans="2:10" x14ac:dyDescent="0.2">
      <c r="B61" s="2"/>
      <c r="C61" s="2"/>
      <c r="E61" s="17"/>
      <c r="F61" s="2"/>
      <c r="G61" s="2"/>
      <c r="H61" s="2"/>
      <c r="I61" s="2"/>
      <c r="J61" s="18"/>
    </row>
    <row r="62" spans="2:10" x14ac:dyDescent="0.2">
      <c r="B62" s="2"/>
      <c r="C62" s="2"/>
      <c r="D62" s="2"/>
      <c r="E62" s="17"/>
      <c r="F62" s="2"/>
      <c r="G62" s="2"/>
      <c r="H62" s="2"/>
      <c r="I62" s="2"/>
      <c r="J62" s="18"/>
    </row>
    <row r="63" spans="2:10" x14ac:dyDescent="0.2">
      <c r="B63" s="2"/>
      <c r="C63" s="2"/>
      <c r="D63" s="2"/>
      <c r="E63" s="17"/>
      <c r="F63" s="2"/>
      <c r="G63" s="2"/>
      <c r="H63" s="2"/>
      <c r="I63" s="2"/>
      <c r="J63" s="18"/>
    </row>
    <row r="64" spans="2:10" x14ac:dyDescent="0.2">
      <c r="B64" s="2"/>
      <c r="E64" s="17"/>
      <c r="F64" s="2"/>
      <c r="G64" s="2"/>
      <c r="H64" s="2"/>
      <c r="I64" s="2"/>
      <c r="J64" s="18"/>
    </row>
    <row r="65" spans="1:10" x14ac:dyDescent="0.2">
      <c r="B65" s="2"/>
      <c r="C65" s="2"/>
      <c r="D65" s="2"/>
      <c r="E65" s="17"/>
      <c r="F65" s="2"/>
      <c r="G65" s="2"/>
      <c r="H65" s="2"/>
      <c r="J65" s="18"/>
    </row>
    <row r="66" spans="1:10" x14ac:dyDescent="0.2">
      <c r="B66" s="2"/>
      <c r="C66" s="2"/>
      <c r="D66" s="2"/>
      <c r="E66" s="17"/>
      <c r="F66" s="2"/>
      <c r="G66" s="2"/>
      <c r="H66" s="2"/>
      <c r="I66" s="2"/>
      <c r="J66" s="18"/>
    </row>
    <row r="67" spans="1:10" x14ac:dyDescent="0.2">
      <c r="B67" s="2"/>
      <c r="C67" s="2"/>
      <c r="D67" s="2"/>
      <c r="E67" s="17"/>
      <c r="F67" s="2"/>
      <c r="G67" s="2"/>
      <c r="H67" s="2"/>
      <c r="I67" s="2"/>
      <c r="J67" s="18"/>
    </row>
    <row r="68" spans="1:10" x14ac:dyDescent="0.2">
      <c r="B68" s="2"/>
      <c r="C68" s="2"/>
      <c r="D68" s="2"/>
      <c r="E68" s="17"/>
      <c r="F68" s="2"/>
      <c r="G68" s="2"/>
      <c r="H68" s="2"/>
      <c r="I68" s="2"/>
      <c r="J68" s="18"/>
    </row>
    <row r="69" spans="1:10" x14ac:dyDescent="0.2">
      <c r="B69" s="2"/>
      <c r="C69" s="2"/>
      <c r="D69" s="2"/>
      <c r="E69" s="17"/>
      <c r="F69" s="2"/>
      <c r="G69" s="2"/>
      <c r="H69" s="2"/>
      <c r="I69" s="2"/>
      <c r="J69" s="18"/>
    </row>
    <row r="70" spans="1:10" x14ac:dyDescent="0.2">
      <c r="B70" s="2"/>
      <c r="C70" s="2"/>
      <c r="D70" s="2"/>
      <c r="E70" s="17"/>
      <c r="F70" s="2"/>
      <c r="G70" s="2"/>
      <c r="H70" s="2"/>
      <c r="I70" s="2"/>
      <c r="J70" s="18"/>
    </row>
    <row r="71" spans="1:10" x14ac:dyDescent="0.2">
      <c r="B71" s="2"/>
      <c r="C71" s="2"/>
      <c r="D71" s="2"/>
      <c r="E71" s="17"/>
      <c r="F71" s="2"/>
      <c r="G71" s="2"/>
      <c r="H71" s="2"/>
      <c r="I71" s="2"/>
      <c r="J71" s="18"/>
    </row>
    <row r="72" spans="1:10" x14ac:dyDescent="0.2">
      <c r="B72" s="2"/>
      <c r="C72" s="2"/>
      <c r="D72" s="2"/>
      <c r="E72" s="17"/>
      <c r="F72" s="2"/>
      <c r="G72" s="2"/>
      <c r="H72" s="2"/>
      <c r="I72" s="2"/>
      <c r="J72" s="18"/>
    </row>
    <row r="73" spans="1:10" x14ac:dyDescent="0.2">
      <c r="B73" s="2"/>
      <c r="C73" s="2"/>
      <c r="D73" s="2"/>
      <c r="E73" s="17"/>
      <c r="F73" s="2"/>
      <c r="G73" s="2"/>
      <c r="H73" s="2"/>
      <c r="I73" s="2"/>
      <c r="J73" s="18"/>
    </row>
    <row r="74" spans="1:10" x14ac:dyDescent="0.2">
      <c r="B74" s="2"/>
      <c r="C74" s="2"/>
      <c r="D74" s="2"/>
      <c r="E74" s="17"/>
      <c r="F74" s="2"/>
      <c r="G74" s="2"/>
      <c r="H74" s="2"/>
      <c r="I74" s="2"/>
      <c r="J74" s="18"/>
    </row>
    <row r="75" spans="1:10" x14ac:dyDescent="0.2">
      <c r="A75" s="2"/>
      <c r="B75" s="2"/>
      <c r="C75" s="2"/>
      <c r="D75" s="2"/>
      <c r="E75" s="17"/>
      <c r="F75" s="2"/>
      <c r="G75" s="11"/>
      <c r="H75" s="11"/>
      <c r="I75" s="11"/>
      <c r="J75" s="11"/>
    </row>
    <row r="76" spans="1:10" x14ac:dyDescent="0.2">
      <c r="A76" s="2"/>
      <c r="B76" s="2"/>
      <c r="C76" s="2"/>
      <c r="D76" s="2"/>
      <c r="E76" s="17"/>
      <c r="F76" s="2"/>
      <c r="G76" s="11"/>
      <c r="H76" s="11"/>
      <c r="I76" s="11"/>
      <c r="J76" s="11"/>
    </row>
    <row r="77" spans="1:10" x14ac:dyDescent="0.2">
      <c r="A77" s="2"/>
      <c r="E77" s="17"/>
      <c r="F77" s="2"/>
      <c r="G77" s="11"/>
      <c r="H77" s="11"/>
      <c r="I77" s="11"/>
      <c r="J77" s="11"/>
    </row>
    <row r="78" spans="1:10" x14ac:dyDescent="0.2">
      <c r="A78" s="2"/>
      <c r="B78" s="2"/>
      <c r="E78" s="17"/>
      <c r="F78" s="2"/>
      <c r="H78" s="11"/>
      <c r="I78" s="11"/>
      <c r="J78" s="11"/>
    </row>
    <row r="79" spans="1:10" x14ac:dyDescent="0.2">
      <c r="A79" s="2"/>
      <c r="B79" s="2"/>
      <c r="C79" s="2"/>
      <c r="D79" s="2"/>
      <c r="E79" s="17"/>
    </row>
    <row r="80" spans="1:10" x14ac:dyDescent="0.2">
      <c r="A80" s="2"/>
      <c r="B80" s="2"/>
      <c r="C80" s="2"/>
      <c r="D80" s="2"/>
      <c r="E80" s="17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7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6"/>
      <c r="G83" s="2"/>
      <c r="K83" s="2"/>
    </row>
    <row r="84" spans="1:11" x14ac:dyDescent="0.2">
      <c r="A84" s="2"/>
      <c r="B84" s="2"/>
      <c r="C84" s="2"/>
      <c r="D84" s="2"/>
      <c r="E84" s="12" t="s">
        <v>179</v>
      </c>
      <c r="F84" s="2"/>
      <c r="G84" s="14"/>
      <c r="K84" s="2"/>
    </row>
    <row r="85" spans="1:11" x14ac:dyDescent="0.2">
      <c r="A85" s="2"/>
      <c r="B85" s="2"/>
      <c r="C85" s="2"/>
      <c r="D85" s="2"/>
      <c r="E85" s="17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7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7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7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7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7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7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7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7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7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7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7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7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7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7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7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7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7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7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7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7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7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7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7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7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7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7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7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7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7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7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7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7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7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7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7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7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7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7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7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7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7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7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7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7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7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7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7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7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7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7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7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7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7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7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7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7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7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7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7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7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7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7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7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7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7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7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7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7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7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7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7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7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7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7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7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7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7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7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7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7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7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7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7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7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7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7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7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7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7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7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7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7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7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7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7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7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7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7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7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7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7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7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7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7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7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7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7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7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7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7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7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7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7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7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7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7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7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7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7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7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7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7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7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7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7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7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7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7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7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7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7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7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7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7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7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7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7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7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7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7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7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7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7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3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3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3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3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3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49"/>
  <sheetViews>
    <sheetView tabSelected="1" topLeftCell="J1" zoomScaleNormal="100" workbookViewId="0">
      <selection activeCell="AA8" sqref="AA8"/>
    </sheetView>
  </sheetViews>
  <sheetFormatPr defaultRowHeight="12.75" x14ac:dyDescent="0.2"/>
  <cols>
    <col min="1" max="1" width="13.140625" style="34" customWidth="1"/>
    <col min="2" max="2" width="14.28515625" style="34" customWidth="1"/>
    <col min="3" max="10" width="9.140625" style="34"/>
    <col min="11" max="11" width="12" style="34" bestFit="1" customWidth="1"/>
    <col min="12" max="12" width="9.140625" style="34"/>
    <col min="13" max="13" width="10.140625" style="34" customWidth="1"/>
    <col min="14" max="24" width="9.140625" style="34"/>
    <col min="25" max="25" width="14.42578125" style="34" customWidth="1"/>
    <col min="26" max="26" width="11.5703125" style="34" customWidth="1"/>
    <col min="27" max="27" width="13" style="34" customWidth="1"/>
    <col min="28" max="28" width="15.7109375" style="34" customWidth="1"/>
    <col min="29" max="29" width="10.28515625" style="34" bestFit="1" customWidth="1"/>
    <col min="30" max="30" width="11.5703125" style="34" customWidth="1"/>
    <col min="31" max="31" width="11.7109375" style="34" customWidth="1"/>
    <col min="32" max="32" width="9.140625" style="34"/>
    <col min="33" max="33" width="13" style="34" customWidth="1"/>
    <col min="34" max="16384" width="9.140625" style="34"/>
  </cols>
  <sheetData>
    <row r="1" spans="1:37" x14ac:dyDescent="0.2">
      <c r="A1" s="59">
        <v>43202</v>
      </c>
      <c r="AF1" s="35" t="s">
        <v>113</v>
      </c>
      <c r="AG1" s="35" t="s">
        <v>110</v>
      </c>
      <c r="AH1" s="35" t="s">
        <v>114</v>
      </c>
    </row>
    <row r="2" spans="1:37" x14ac:dyDescent="0.2">
      <c r="A2" s="33"/>
      <c r="AF2" s="34">
        <v>8</v>
      </c>
      <c r="AG2" s="36">
        <v>29</v>
      </c>
      <c r="AH2" s="36">
        <v>25</v>
      </c>
    </row>
    <row r="3" spans="1:37" x14ac:dyDescent="0.2">
      <c r="I3" s="37"/>
      <c r="P3" s="65"/>
      <c r="Q3" s="65"/>
      <c r="R3" s="65"/>
      <c r="S3" s="35"/>
      <c r="T3" s="35"/>
      <c r="U3" s="38"/>
      <c r="V3" s="35"/>
      <c r="W3" s="35" t="s">
        <v>134</v>
      </c>
      <c r="X3" s="35" t="s">
        <v>125</v>
      </c>
      <c r="Y3" s="35" t="s">
        <v>115</v>
      </c>
      <c r="Z3" s="35" t="s">
        <v>130</v>
      </c>
      <c r="AA3" s="35" t="s">
        <v>133</v>
      </c>
      <c r="AB3" s="35" t="s">
        <v>208</v>
      </c>
      <c r="AC3" s="35" t="s">
        <v>133</v>
      </c>
      <c r="AD3" s="35" t="s">
        <v>133</v>
      </c>
      <c r="AE3" s="35" t="s">
        <v>208</v>
      </c>
      <c r="AF3" s="34">
        <v>7</v>
      </c>
      <c r="AG3" s="36">
        <v>34</v>
      </c>
      <c r="AH3" s="36">
        <v>27</v>
      </c>
      <c r="AI3" s="35"/>
      <c r="AJ3" s="35"/>
    </row>
    <row r="4" spans="1:37" x14ac:dyDescent="0.2">
      <c r="A4" s="35" t="s">
        <v>176</v>
      </c>
      <c r="B4" s="35" t="s">
        <v>177</v>
      </c>
      <c r="C4" s="35" t="s">
        <v>124</v>
      </c>
      <c r="D4" s="35" t="s">
        <v>110</v>
      </c>
      <c r="E4" s="35" t="s">
        <v>114</v>
      </c>
      <c r="F4" s="35" t="s">
        <v>116</v>
      </c>
      <c r="G4" s="35" t="s">
        <v>117</v>
      </c>
      <c r="H4" s="35" t="s">
        <v>118</v>
      </c>
      <c r="I4" s="35" t="s">
        <v>119</v>
      </c>
      <c r="J4" s="35" t="s">
        <v>128</v>
      </c>
      <c r="K4" s="35" t="s">
        <v>111</v>
      </c>
      <c r="L4" s="35" t="s">
        <v>112</v>
      </c>
      <c r="M4" s="35" t="s">
        <v>120</v>
      </c>
      <c r="N4" s="35" t="s">
        <v>121</v>
      </c>
      <c r="O4" s="35" t="s">
        <v>129</v>
      </c>
      <c r="P4" s="35" t="s">
        <v>122</v>
      </c>
      <c r="Q4" s="35" t="s">
        <v>123</v>
      </c>
      <c r="R4" s="35" t="s">
        <v>175</v>
      </c>
      <c r="S4" s="35" t="s">
        <v>182</v>
      </c>
      <c r="T4" s="35" t="s">
        <v>209</v>
      </c>
      <c r="U4" s="35" t="s">
        <v>309</v>
      </c>
      <c r="V4" s="32" t="s">
        <v>452</v>
      </c>
      <c r="W4" s="35" t="s">
        <v>129</v>
      </c>
      <c r="X4" s="35" t="s">
        <v>126</v>
      </c>
      <c r="Y4" s="35" t="s">
        <v>127</v>
      </c>
      <c r="AA4" s="39"/>
      <c r="AB4" s="39"/>
      <c r="AC4" s="39"/>
      <c r="AD4" s="39"/>
      <c r="AE4" s="39"/>
      <c r="AF4" s="34">
        <v>6</v>
      </c>
      <c r="AG4" s="36">
        <v>40</v>
      </c>
      <c r="AH4" s="36">
        <v>29</v>
      </c>
      <c r="AK4" s="40"/>
    </row>
    <row r="5" spans="1:37" x14ac:dyDescent="0.2">
      <c r="A5" s="34" t="s">
        <v>43</v>
      </c>
      <c r="B5" s="34" t="s">
        <v>72</v>
      </c>
      <c r="C5" s="34">
        <v>8</v>
      </c>
      <c r="D5" s="36">
        <v>29</v>
      </c>
      <c r="E5" s="36">
        <v>25</v>
      </c>
      <c r="F5" s="54">
        <v>64754</v>
      </c>
      <c r="G5" s="54"/>
      <c r="H5" s="41"/>
      <c r="I5" s="41"/>
      <c r="J5" s="34">
        <f t="shared" ref="J5:J37" si="0">COUNT(F5:I5)</f>
        <v>1</v>
      </c>
      <c r="K5" s="41">
        <v>63209</v>
      </c>
      <c r="L5" s="34">
        <v>64542</v>
      </c>
      <c r="M5" s="41"/>
      <c r="N5" s="41"/>
      <c r="O5" s="41">
        <f t="shared" ref="O5:O69" si="1">COUNT(K5:N5)</f>
        <v>2</v>
      </c>
      <c r="P5" s="41">
        <v>64754</v>
      </c>
      <c r="Q5" s="41">
        <v>64754</v>
      </c>
      <c r="R5" s="41"/>
      <c r="S5" s="41"/>
      <c r="T5" s="41"/>
      <c r="U5" s="41"/>
      <c r="V5" s="41"/>
      <c r="W5" s="41">
        <f t="shared" ref="W5:W37" si="2">COUNT(P5:V5)</f>
        <v>2</v>
      </c>
      <c r="X5" s="42"/>
      <c r="Y5" s="43">
        <f t="shared" ref="Y5:Y37" si="3">+(J5*D5)+(O5*E5)+(W5*$AH$7)+X5</f>
        <v>129</v>
      </c>
      <c r="Z5" s="41" t="s">
        <v>131</v>
      </c>
      <c r="AA5" s="37">
        <v>43202</v>
      </c>
      <c r="AB5" s="42"/>
      <c r="AD5" s="40"/>
      <c r="AF5" s="34">
        <v>5</v>
      </c>
      <c r="AG5" s="36">
        <v>47</v>
      </c>
      <c r="AH5" s="36">
        <v>32</v>
      </c>
      <c r="AK5" s="40"/>
    </row>
    <row r="6" spans="1:37" x14ac:dyDescent="0.2">
      <c r="A6" s="34" t="s">
        <v>426</v>
      </c>
      <c r="B6" s="34" t="s">
        <v>333</v>
      </c>
      <c r="C6" s="34">
        <v>8</v>
      </c>
      <c r="D6" s="36">
        <v>29</v>
      </c>
      <c r="E6" s="36">
        <v>25</v>
      </c>
      <c r="F6" s="41"/>
      <c r="G6" s="41"/>
      <c r="H6" s="41"/>
      <c r="I6" s="41"/>
      <c r="J6" s="34">
        <f t="shared" si="0"/>
        <v>0</v>
      </c>
      <c r="K6" s="41"/>
      <c r="M6" s="41"/>
      <c r="N6" s="41"/>
      <c r="O6" s="41">
        <f t="shared" si="1"/>
        <v>0</v>
      </c>
      <c r="P6" s="41"/>
      <c r="Q6" s="41"/>
      <c r="R6" s="41"/>
      <c r="S6" s="41"/>
      <c r="T6" s="41"/>
      <c r="U6" s="41"/>
      <c r="V6" s="41"/>
      <c r="W6" s="41">
        <f t="shared" si="2"/>
        <v>0</v>
      </c>
      <c r="X6" s="42"/>
      <c r="Y6" s="43">
        <f t="shared" si="3"/>
        <v>0</v>
      </c>
      <c r="Z6" s="41" t="s">
        <v>131</v>
      </c>
      <c r="AA6" s="37"/>
      <c r="AB6" s="42"/>
      <c r="AD6" s="40"/>
      <c r="AF6" s="34">
        <v>4</v>
      </c>
      <c r="AG6" s="36">
        <v>55</v>
      </c>
      <c r="AH6" s="36">
        <v>35</v>
      </c>
      <c r="AK6" s="40"/>
    </row>
    <row r="7" spans="1:37" x14ac:dyDescent="0.2">
      <c r="A7" s="34" t="s">
        <v>441</v>
      </c>
      <c r="B7" s="34" t="s">
        <v>333</v>
      </c>
      <c r="C7" s="34">
        <v>8</v>
      </c>
      <c r="D7" s="36">
        <v>29</v>
      </c>
      <c r="E7" s="36">
        <v>25</v>
      </c>
      <c r="F7" s="54">
        <v>64837</v>
      </c>
      <c r="G7" s="54"/>
      <c r="H7" s="41"/>
      <c r="I7" s="41"/>
      <c r="J7" s="34">
        <f t="shared" si="0"/>
        <v>1</v>
      </c>
      <c r="K7" s="41"/>
      <c r="M7" s="41"/>
      <c r="N7" s="41"/>
      <c r="O7" s="41">
        <f t="shared" si="1"/>
        <v>0</v>
      </c>
      <c r="P7" s="41"/>
      <c r="Q7" s="41"/>
      <c r="R7" s="41"/>
      <c r="S7" s="41"/>
      <c r="T7" s="41"/>
      <c r="U7" s="41"/>
      <c r="V7" s="41"/>
      <c r="W7" s="41">
        <f t="shared" si="2"/>
        <v>0</v>
      </c>
      <c r="X7" s="42"/>
      <c r="Y7" s="43">
        <f t="shared" si="3"/>
        <v>29</v>
      </c>
      <c r="Z7" s="41" t="s">
        <v>131</v>
      </c>
      <c r="AA7" s="37">
        <v>43213</v>
      </c>
      <c r="AB7" s="44"/>
      <c r="AD7" s="40"/>
      <c r="AG7" s="34" t="s">
        <v>288</v>
      </c>
      <c r="AH7" s="36">
        <v>25</v>
      </c>
      <c r="AK7" s="40"/>
    </row>
    <row r="8" spans="1:37" x14ac:dyDescent="0.2">
      <c r="A8" s="34" t="s">
        <v>281</v>
      </c>
      <c r="B8" s="34" t="s">
        <v>107</v>
      </c>
      <c r="C8" s="34">
        <v>8</v>
      </c>
      <c r="D8" s="36">
        <v>29</v>
      </c>
      <c r="E8" s="36">
        <v>25</v>
      </c>
      <c r="F8" s="54">
        <v>65320</v>
      </c>
      <c r="G8" s="54">
        <v>65323</v>
      </c>
      <c r="H8" s="54">
        <v>65418</v>
      </c>
      <c r="I8" s="45"/>
      <c r="J8" s="34">
        <f t="shared" si="0"/>
        <v>3</v>
      </c>
      <c r="K8" s="54"/>
      <c r="M8" s="41"/>
      <c r="N8" s="41"/>
      <c r="O8" s="41">
        <f t="shared" si="1"/>
        <v>0</v>
      </c>
      <c r="P8" s="41">
        <v>65320</v>
      </c>
      <c r="Q8" s="41">
        <v>65323</v>
      </c>
      <c r="R8" s="41">
        <v>65418</v>
      </c>
      <c r="S8" s="54">
        <v>65418</v>
      </c>
      <c r="T8" s="41"/>
      <c r="U8" s="41"/>
      <c r="V8" s="41"/>
      <c r="W8" s="41">
        <f>COUNT(P8:V8)</f>
        <v>4</v>
      </c>
      <c r="X8" s="42"/>
      <c r="Y8" s="43">
        <f t="shared" si="3"/>
        <v>187</v>
      </c>
      <c r="Z8" s="41" t="s">
        <v>287</v>
      </c>
      <c r="AA8" s="37"/>
      <c r="AB8" s="42"/>
      <c r="AD8" s="36"/>
      <c r="AH8" s="36"/>
      <c r="AK8" s="40"/>
    </row>
    <row r="9" spans="1:37" x14ac:dyDescent="0.2">
      <c r="A9" s="41" t="s">
        <v>1</v>
      </c>
      <c r="B9" s="41" t="s">
        <v>107</v>
      </c>
      <c r="C9" s="34">
        <v>7</v>
      </c>
      <c r="D9" s="36">
        <v>34</v>
      </c>
      <c r="E9" s="36">
        <v>27</v>
      </c>
      <c r="F9" s="54">
        <v>63191</v>
      </c>
      <c r="G9" s="54">
        <v>63194</v>
      </c>
      <c r="H9" s="54">
        <v>64833</v>
      </c>
      <c r="I9" s="45">
        <v>65419</v>
      </c>
      <c r="J9" s="34">
        <f>COUNT(F8:I8)</f>
        <v>3</v>
      </c>
      <c r="K9" s="54"/>
      <c r="M9" s="41"/>
      <c r="N9" s="41"/>
      <c r="O9" s="41">
        <f t="shared" si="1"/>
        <v>0</v>
      </c>
      <c r="P9" s="54">
        <v>63191</v>
      </c>
      <c r="Q9" s="41">
        <v>64833</v>
      </c>
      <c r="R9" s="41">
        <v>65419</v>
      </c>
      <c r="S9" s="54">
        <v>65419</v>
      </c>
      <c r="T9" s="41"/>
      <c r="U9" s="41"/>
      <c r="V9" s="41"/>
      <c r="W9" s="41">
        <f t="shared" si="2"/>
        <v>4</v>
      </c>
      <c r="X9" s="42"/>
      <c r="Y9" s="43">
        <f t="shared" si="3"/>
        <v>202</v>
      </c>
      <c r="Z9" s="41" t="s">
        <v>131</v>
      </c>
      <c r="AA9" s="37">
        <v>43202</v>
      </c>
      <c r="AB9" s="46">
        <f>SUM(Y8:Y9)</f>
        <v>389</v>
      </c>
      <c r="AD9" s="36"/>
      <c r="AH9" s="36"/>
      <c r="AK9" s="40"/>
    </row>
    <row r="10" spans="1:37" x14ac:dyDescent="0.2">
      <c r="A10" s="41" t="s">
        <v>138</v>
      </c>
      <c r="B10" s="41" t="s">
        <v>107</v>
      </c>
      <c r="C10" s="34">
        <v>8</v>
      </c>
      <c r="D10" s="36">
        <v>29</v>
      </c>
      <c r="E10" s="36">
        <v>25</v>
      </c>
      <c r="F10" s="54">
        <v>64835</v>
      </c>
      <c r="G10" s="54">
        <v>64543</v>
      </c>
      <c r="H10" s="54">
        <v>65016</v>
      </c>
      <c r="I10" s="54"/>
      <c r="J10" s="34">
        <f>COUNT(F9:I9)</f>
        <v>4</v>
      </c>
      <c r="K10" s="54">
        <v>63209</v>
      </c>
      <c r="M10" s="41"/>
      <c r="N10" s="41"/>
      <c r="O10" s="41">
        <f t="shared" si="1"/>
        <v>1</v>
      </c>
      <c r="P10" s="54">
        <v>65016</v>
      </c>
      <c r="Q10" s="54">
        <v>65016</v>
      </c>
      <c r="R10" s="34">
        <v>64543</v>
      </c>
      <c r="S10" s="55">
        <v>64543</v>
      </c>
      <c r="T10" s="41"/>
      <c r="U10" s="41"/>
      <c r="V10" s="41"/>
      <c r="W10" s="41">
        <f t="shared" si="2"/>
        <v>4</v>
      </c>
      <c r="X10" s="42"/>
      <c r="Y10" s="43">
        <f t="shared" si="3"/>
        <v>241</v>
      </c>
      <c r="Z10" s="41" t="s">
        <v>131</v>
      </c>
      <c r="AA10" s="37">
        <v>43202</v>
      </c>
      <c r="AB10" s="46"/>
      <c r="AD10" s="36"/>
      <c r="AG10" s="36"/>
      <c r="AH10" s="36"/>
      <c r="AK10" s="40"/>
    </row>
    <row r="11" spans="1:37" x14ac:dyDescent="0.2">
      <c r="A11" s="34" t="s">
        <v>367</v>
      </c>
      <c r="B11" s="34" t="s">
        <v>369</v>
      </c>
      <c r="C11" s="34">
        <v>8</v>
      </c>
      <c r="D11" s="36">
        <v>29</v>
      </c>
      <c r="E11" s="36">
        <v>25</v>
      </c>
      <c r="F11" s="41"/>
      <c r="G11" s="41"/>
      <c r="H11" s="41"/>
      <c r="I11" s="45"/>
      <c r="J11" s="34">
        <f t="shared" si="0"/>
        <v>0</v>
      </c>
      <c r="K11" s="41"/>
      <c r="M11" s="41"/>
      <c r="N11" s="41"/>
      <c r="O11" s="41">
        <f t="shared" si="1"/>
        <v>0</v>
      </c>
      <c r="P11" s="41"/>
      <c r="Q11" s="41"/>
      <c r="R11" s="41"/>
      <c r="S11" s="41"/>
      <c r="T11" s="41"/>
      <c r="U11" s="41"/>
      <c r="V11" s="41"/>
      <c r="W11" s="41">
        <f t="shared" si="2"/>
        <v>0</v>
      </c>
      <c r="X11" s="42"/>
      <c r="Y11" s="43">
        <f t="shared" si="3"/>
        <v>0</v>
      </c>
      <c r="Z11" s="41" t="s">
        <v>131</v>
      </c>
      <c r="AA11" s="37"/>
      <c r="AB11" s="46"/>
      <c r="AD11" s="36"/>
      <c r="AK11" s="40"/>
    </row>
    <row r="12" spans="1:37" x14ac:dyDescent="0.2">
      <c r="A12" s="41" t="s">
        <v>284</v>
      </c>
      <c r="B12" s="41" t="s">
        <v>427</v>
      </c>
      <c r="C12" s="34">
        <v>7</v>
      </c>
      <c r="D12" s="47">
        <v>34</v>
      </c>
      <c r="E12" s="47">
        <v>27</v>
      </c>
      <c r="F12" s="54">
        <v>63197</v>
      </c>
      <c r="G12" s="41"/>
      <c r="H12" s="41"/>
      <c r="I12" s="41"/>
      <c r="J12" s="34">
        <f t="shared" si="0"/>
        <v>1</v>
      </c>
      <c r="K12" s="41"/>
      <c r="M12" s="41"/>
      <c r="N12" s="41"/>
      <c r="O12" s="41">
        <f t="shared" si="1"/>
        <v>0</v>
      </c>
      <c r="P12" s="54"/>
      <c r="Q12" s="41"/>
      <c r="R12" s="41"/>
      <c r="S12" s="41"/>
      <c r="T12" s="41"/>
      <c r="U12" s="41"/>
      <c r="V12" s="41"/>
      <c r="W12" s="41">
        <f t="shared" si="2"/>
        <v>0</v>
      </c>
      <c r="X12" s="42"/>
      <c r="Y12" s="43">
        <f t="shared" si="3"/>
        <v>34</v>
      </c>
      <c r="Z12" s="41" t="s">
        <v>131</v>
      </c>
      <c r="AA12" s="44">
        <v>43202</v>
      </c>
      <c r="AB12" s="42"/>
      <c r="AD12" s="36"/>
      <c r="AK12" s="40"/>
    </row>
    <row r="13" spans="1:37" x14ac:dyDescent="0.2">
      <c r="A13" s="54" t="s">
        <v>456</v>
      </c>
      <c r="B13" s="54" t="s">
        <v>457</v>
      </c>
      <c r="C13" s="55">
        <v>8</v>
      </c>
      <c r="D13" s="56">
        <v>29</v>
      </c>
      <c r="E13" s="56">
        <v>25</v>
      </c>
      <c r="F13" s="41"/>
      <c r="G13" s="41"/>
      <c r="H13" s="41"/>
      <c r="I13" s="41"/>
      <c r="J13" s="34">
        <f t="shared" si="0"/>
        <v>0</v>
      </c>
      <c r="K13" s="41"/>
      <c r="M13" s="41"/>
      <c r="N13" s="54"/>
      <c r="O13" s="41">
        <f t="shared" si="1"/>
        <v>0</v>
      </c>
      <c r="P13" s="41"/>
      <c r="Q13" s="41"/>
      <c r="R13" s="41"/>
      <c r="S13" s="41"/>
      <c r="T13" s="41"/>
      <c r="U13" s="41"/>
      <c r="V13" s="41"/>
      <c r="W13" s="41">
        <f t="shared" si="2"/>
        <v>0</v>
      </c>
      <c r="X13" s="42"/>
      <c r="Y13" s="43">
        <f t="shared" si="3"/>
        <v>0</v>
      </c>
      <c r="Z13" s="54" t="s">
        <v>131</v>
      </c>
      <c r="AA13" s="59"/>
      <c r="AD13" s="36"/>
      <c r="AK13" s="40"/>
    </row>
    <row r="14" spans="1:37" x14ac:dyDescent="0.2">
      <c r="A14" s="41" t="s">
        <v>348</v>
      </c>
      <c r="B14" s="41" t="s">
        <v>349</v>
      </c>
      <c r="C14" s="34">
        <v>8</v>
      </c>
      <c r="D14" s="36">
        <v>29</v>
      </c>
      <c r="E14" s="36">
        <v>25</v>
      </c>
      <c r="F14" s="41"/>
      <c r="G14" s="41"/>
      <c r="H14" s="41"/>
      <c r="I14" s="41"/>
      <c r="J14" s="34">
        <f t="shared" si="0"/>
        <v>0</v>
      </c>
      <c r="K14" s="54"/>
      <c r="M14" s="41"/>
      <c r="N14" s="41"/>
      <c r="O14" s="41">
        <f t="shared" si="1"/>
        <v>0</v>
      </c>
      <c r="P14" s="41"/>
      <c r="Q14" s="41"/>
      <c r="R14" s="41"/>
      <c r="S14" s="41"/>
      <c r="T14" s="41"/>
      <c r="U14" s="41"/>
      <c r="V14" s="41"/>
      <c r="W14" s="41">
        <f t="shared" si="2"/>
        <v>0</v>
      </c>
      <c r="X14" s="42"/>
      <c r="Y14" s="43">
        <f t="shared" si="3"/>
        <v>0</v>
      </c>
      <c r="Z14" s="54" t="s">
        <v>464</v>
      </c>
      <c r="AA14" s="37"/>
      <c r="AB14" s="44"/>
      <c r="AC14" s="33"/>
      <c r="AD14" s="36"/>
      <c r="AK14" s="40"/>
    </row>
    <row r="15" spans="1:37" x14ac:dyDescent="0.2">
      <c r="A15" s="41" t="s">
        <v>350</v>
      </c>
      <c r="B15" s="41" t="s">
        <v>349</v>
      </c>
      <c r="C15" s="34">
        <v>8</v>
      </c>
      <c r="D15" s="36">
        <v>29</v>
      </c>
      <c r="E15" s="36">
        <v>25</v>
      </c>
      <c r="F15" s="41"/>
      <c r="G15" s="41"/>
      <c r="H15" s="41"/>
      <c r="I15" s="41"/>
      <c r="J15" s="34">
        <f t="shared" si="0"/>
        <v>0</v>
      </c>
      <c r="K15" s="54"/>
      <c r="M15" s="41"/>
      <c r="N15" s="41"/>
      <c r="O15" s="41">
        <f t="shared" si="1"/>
        <v>0</v>
      </c>
      <c r="P15" s="41"/>
      <c r="Q15" s="41"/>
      <c r="R15" s="41"/>
      <c r="S15" s="41"/>
      <c r="T15" s="41"/>
      <c r="U15" s="41"/>
      <c r="V15" s="41"/>
      <c r="W15" s="41">
        <f t="shared" si="2"/>
        <v>0</v>
      </c>
      <c r="X15" s="42"/>
      <c r="Y15" s="43">
        <f t="shared" si="3"/>
        <v>0</v>
      </c>
      <c r="Z15" s="41" t="s">
        <v>131</v>
      </c>
      <c r="AA15" s="37"/>
      <c r="AD15" s="36"/>
      <c r="AK15" s="40"/>
    </row>
    <row r="16" spans="1:37" x14ac:dyDescent="0.2">
      <c r="A16" s="41" t="s">
        <v>375</v>
      </c>
      <c r="B16" s="41" t="s">
        <v>376</v>
      </c>
      <c r="C16" s="34">
        <v>7</v>
      </c>
      <c r="D16" s="36">
        <v>34</v>
      </c>
      <c r="E16" s="36">
        <v>27</v>
      </c>
      <c r="F16" s="41"/>
      <c r="G16" s="41"/>
      <c r="H16" s="41"/>
      <c r="I16" s="41"/>
      <c r="J16" s="34">
        <f t="shared" si="0"/>
        <v>0</v>
      </c>
      <c r="K16" s="41"/>
      <c r="M16" s="41"/>
      <c r="N16" s="41"/>
      <c r="O16" s="41">
        <f t="shared" si="1"/>
        <v>0</v>
      </c>
      <c r="P16" s="41"/>
      <c r="Q16" s="41"/>
      <c r="R16" s="41"/>
      <c r="S16" s="41"/>
      <c r="T16" s="41"/>
      <c r="U16" s="41"/>
      <c r="V16" s="41"/>
      <c r="W16" s="41">
        <f t="shared" si="2"/>
        <v>0</v>
      </c>
      <c r="X16" s="42"/>
      <c r="Y16" s="43">
        <f t="shared" si="3"/>
        <v>0</v>
      </c>
      <c r="Z16" s="41" t="s">
        <v>131</v>
      </c>
      <c r="AA16" s="37"/>
      <c r="AD16" s="36"/>
      <c r="AK16" s="40"/>
    </row>
    <row r="17" spans="1:37" x14ac:dyDescent="0.2">
      <c r="A17" s="41" t="s">
        <v>217</v>
      </c>
      <c r="B17" s="41" t="s">
        <v>218</v>
      </c>
      <c r="C17" s="34">
        <v>8</v>
      </c>
      <c r="D17" s="36">
        <v>29</v>
      </c>
      <c r="E17" s="36">
        <v>25</v>
      </c>
      <c r="F17" s="54">
        <v>65157</v>
      </c>
      <c r="G17" s="54">
        <v>65159</v>
      </c>
      <c r="H17" s="54">
        <v>65160</v>
      </c>
      <c r="I17" s="41"/>
      <c r="J17" s="34">
        <f t="shared" si="0"/>
        <v>3</v>
      </c>
      <c r="K17" s="54">
        <v>63193</v>
      </c>
      <c r="M17" s="41"/>
      <c r="N17" s="41"/>
      <c r="O17" s="41">
        <f t="shared" si="1"/>
        <v>1</v>
      </c>
      <c r="P17" s="54">
        <v>65157</v>
      </c>
      <c r="Q17" s="54">
        <v>65159</v>
      </c>
      <c r="R17" s="54">
        <v>65160</v>
      </c>
      <c r="S17" s="54">
        <v>65157</v>
      </c>
      <c r="T17" s="54">
        <v>65159</v>
      </c>
      <c r="U17" s="54">
        <v>65160</v>
      </c>
      <c r="V17" s="41"/>
      <c r="W17" s="41">
        <f t="shared" si="2"/>
        <v>6</v>
      </c>
      <c r="X17" s="42"/>
      <c r="Y17" s="43">
        <f t="shared" si="3"/>
        <v>262</v>
      </c>
      <c r="Z17" s="41" t="s">
        <v>131</v>
      </c>
      <c r="AA17" s="37">
        <v>43202</v>
      </c>
      <c r="AB17" s="42"/>
      <c r="AD17" s="36"/>
      <c r="AE17" s="42"/>
      <c r="AK17" s="40"/>
    </row>
    <row r="18" spans="1:37" x14ac:dyDescent="0.2">
      <c r="A18" s="41" t="s">
        <v>255</v>
      </c>
      <c r="B18" s="41" t="s">
        <v>218</v>
      </c>
      <c r="C18" s="34">
        <v>8</v>
      </c>
      <c r="D18" s="36">
        <v>29</v>
      </c>
      <c r="E18" s="36">
        <v>25</v>
      </c>
      <c r="F18" s="41"/>
      <c r="G18" s="41"/>
      <c r="H18" s="41"/>
      <c r="I18" s="41"/>
      <c r="J18" s="34">
        <f t="shared" si="0"/>
        <v>0</v>
      </c>
      <c r="K18" s="41"/>
      <c r="M18" s="41"/>
      <c r="N18" s="41"/>
      <c r="O18" s="41">
        <f t="shared" si="1"/>
        <v>0</v>
      </c>
      <c r="P18" s="41"/>
      <c r="Q18" s="41"/>
      <c r="R18" s="41"/>
      <c r="S18" s="41"/>
      <c r="T18" s="41"/>
      <c r="U18" s="41"/>
      <c r="V18" s="41"/>
      <c r="W18" s="41">
        <f t="shared" si="2"/>
        <v>0</v>
      </c>
      <c r="X18" s="42"/>
      <c r="Y18" s="43">
        <f t="shared" si="3"/>
        <v>0</v>
      </c>
      <c r="Z18" s="41" t="s">
        <v>402</v>
      </c>
      <c r="AA18" s="37"/>
      <c r="AB18" s="42">
        <f>+Y17+Y18</f>
        <v>262</v>
      </c>
      <c r="AD18" s="36"/>
      <c r="AK18" s="40"/>
    </row>
    <row r="19" spans="1:37" x14ac:dyDescent="0.2">
      <c r="A19" s="41" t="s">
        <v>312</v>
      </c>
      <c r="B19" s="41" t="s">
        <v>313</v>
      </c>
      <c r="C19" s="34">
        <v>8</v>
      </c>
      <c r="D19" s="36">
        <v>29</v>
      </c>
      <c r="E19" s="36">
        <v>25</v>
      </c>
      <c r="F19" s="54"/>
      <c r="G19" s="41"/>
      <c r="H19" s="41"/>
      <c r="I19" s="41"/>
      <c r="J19" s="34">
        <f t="shared" si="0"/>
        <v>0</v>
      </c>
      <c r="K19" s="41"/>
      <c r="M19" s="41"/>
      <c r="N19" s="41"/>
      <c r="O19" s="41">
        <f t="shared" si="1"/>
        <v>0</v>
      </c>
      <c r="P19" s="41"/>
      <c r="Q19" s="41"/>
      <c r="R19" s="41"/>
      <c r="S19" s="41"/>
      <c r="T19" s="41"/>
      <c r="U19" s="41"/>
      <c r="V19" s="41"/>
      <c r="W19" s="41">
        <f t="shared" si="2"/>
        <v>0</v>
      </c>
      <c r="X19" s="42"/>
      <c r="Y19" s="43">
        <f t="shared" si="3"/>
        <v>0</v>
      </c>
      <c r="Z19" s="41" t="s">
        <v>131</v>
      </c>
      <c r="AA19" s="37"/>
      <c r="AB19" s="42"/>
      <c r="AC19" s="33"/>
      <c r="AD19" s="36"/>
      <c r="AE19" s="42"/>
      <c r="AK19" s="40"/>
    </row>
    <row r="20" spans="1:37" x14ac:dyDescent="0.2">
      <c r="A20" s="41" t="s">
        <v>284</v>
      </c>
      <c r="B20" s="41" t="s">
        <v>445</v>
      </c>
      <c r="C20" s="34">
        <v>8</v>
      </c>
      <c r="D20" s="36">
        <v>28</v>
      </c>
      <c r="E20" s="36">
        <v>25</v>
      </c>
      <c r="F20" s="41"/>
      <c r="G20" s="41"/>
      <c r="H20" s="41"/>
      <c r="I20" s="41"/>
      <c r="J20" s="34">
        <f t="shared" si="0"/>
        <v>0</v>
      </c>
      <c r="K20" s="41"/>
      <c r="M20" s="41"/>
      <c r="N20" s="54"/>
      <c r="O20" s="41">
        <f t="shared" si="1"/>
        <v>0</v>
      </c>
      <c r="P20" s="41"/>
      <c r="Q20" s="41"/>
      <c r="R20" s="41"/>
      <c r="S20" s="41"/>
      <c r="T20" s="41"/>
      <c r="U20" s="41"/>
      <c r="V20" s="41"/>
      <c r="W20" s="41">
        <f t="shared" si="2"/>
        <v>0</v>
      </c>
      <c r="X20" s="42"/>
      <c r="Y20" s="43">
        <f t="shared" si="3"/>
        <v>0</v>
      </c>
      <c r="Z20" s="41" t="s">
        <v>131</v>
      </c>
      <c r="AA20" s="37"/>
      <c r="AB20" s="42"/>
      <c r="AC20" s="33"/>
      <c r="AD20" s="36"/>
      <c r="AK20" s="40"/>
    </row>
    <row r="21" spans="1:37" x14ac:dyDescent="0.2">
      <c r="A21" s="41" t="s">
        <v>306</v>
      </c>
      <c r="B21" s="41" t="s">
        <v>307</v>
      </c>
      <c r="C21" s="34">
        <v>8</v>
      </c>
      <c r="D21" s="36">
        <v>29</v>
      </c>
      <c r="E21" s="36">
        <v>25</v>
      </c>
      <c r="F21" s="41"/>
      <c r="G21" s="41"/>
      <c r="H21" s="41"/>
      <c r="I21" s="41"/>
      <c r="J21" s="34">
        <f t="shared" si="0"/>
        <v>0</v>
      </c>
      <c r="K21" s="41"/>
      <c r="M21" s="41"/>
      <c r="N21" s="41"/>
      <c r="O21" s="41">
        <f t="shared" si="1"/>
        <v>0</v>
      </c>
      <c r="P21" s="41"/>
      <c r="Q21" s="41"/>
      <c r="R21" s="41"/>
      <c r="S21" s="41"/>
      <c r="T21" s="41"/>
      <c r="U21" s="41"/>
      <c r="V21" s="41"/>
      <c r="W21" s="41">
        <f t="shared" si="2"/>
        <v>0</v>
      </c>
      <c r="X21" s="42"/>
      <c r="Y21" s="43">
        <f t="shared" si="3"/>
        <v>0</v>
      </c>
      <c r="Z21" s="41" t="s">
        <v>131</v>
      </c>
      <c r="AA21" s="37"/>
      <c r="AB21" s="42"/>
      <c r="AD21" s="36"/>
      <c r="AK21" s="40"/>
    </row>
    <row r="22" spans="1:37" x14ac:dyDescent="0.2">
      <c r="A22" s="41" t="s">
        <v>342</v>
      </c>
      <c r="B22" s="41" t="s">
        <v>343</v>
      </c>
      <c r="C22" s="34">
        <v>6</v>
      </c>
      <c r="D22" s="36">
        <v>40</v>
      </c>
      <c r="E22" s="36">
        <v>29</v>
      </c>
      <c r="F22" s="54"/>
      <c r="G22" s="41"/>
      <c r="H22" s="41"/>
      <c r="I22" s="41"/>
      <c r="J22" s="34">
        <f t="shared" si="0"/>
        <v>0</v>
      </c>
      <c r="K22" s="41"/>
      <c r="M22" s="41"/>
      <c r="N22" s="41"/>
      <c r="O22" s="41">
        <f t="shared" si="1"/>
        <v>0</v>
      </c>
      <c r="P22" s="41"/>
      <c r="Q22" s="41"/>
      <c r="R22" s="41"/>
      <c r="S22" s="41"/>
      <c r="T22" s="41"/>
      <c r="U22" s="41"/>
      <c r="V22" s="41"/>
      <c r="W22" s="41">
        <f t="shared" si="2"/>
        <v>0</v>
      </c>
      <c r="X22" s="42"/>
      <c r="Y22" s="43">
        <f t="shared" si="3"/>
        <v>0</v>
      </c>
      <c r="Z22" s="41" t="s">
        <v>131</v>
      </c>
      <c r="AA22" s="37"/>
      <c r="AB22" s="42"/>
      <c r="AD22" s="36"/>
      <c r="AE22" s="42"/>
      <c r="AK22" s="40"/>
    </row>
    <row r="23" spans="1:37" x14ac:dyDescent="0.2">
      <c r="A23" s="41" t="s">
        <v>268</v>
      </c>
      <c r="B23" s="41" t="s">
        <v>269</v>
      </c>
      <c r="C23" s="34">
        <v>8</v>
      </c>
      <c r="D23" s="36">
        <v>29</v>
      </c>
      <c r="E23" s="36">
        <v>25</v>
      </c>
      <c r="F23" s="41"/>
      <c r="G23" s="41"/>
      <c r="H23" s="41"/>
      <c r="I23" s="41"/>
      <c r="J23" s="34">
        <f t="shared" si="0"/>
        <v>0</v>
      </c>
      <c r="K23" s="41">
        <v>64832</v>
      </c>
      <c r="L23" s="34">
        <v>64864</v>
      </c>
      <c r="M23" s="41">
        <v>64835</v>
      </c>
      <c r="N23" s="41"/>
      <c r="O23" s="41">
        <f t="shared" si="1"/>
        <v>3</v>
      </c>
      <c r="P23" s="41"/>
      <c r="Q23" s="41"/>
      <c r="R23" s="41"/>
      <c r="S23" s="41"/>
      <c r="T23" s="41"/>
      <c r="U23" s="41"/>
      <c r="V23" s="41"/>
      <c r="W23" s="41">
        <f t="shared" si="2"/>
        <v>0</v>
      </c>
      <c r="X23" s="42"/>
      <c r="Y23" s="43">
        <f t="shared" si="3"/>
        <v>75</v>
      </c>
      <c r="Z23" s="41" t="s">
        <v>131</v>
      </c>
      <c r="AA23" s="44">
        <v>43202</v>
      </c>
      <c r="AB23" s="42"/>
      <c r="AC23" s="33"/>
      <c r="AD23" s="36"/>
      <c r="AE23" s="47"/>
      <c r="AK23" s="40"/>
    </row>
    <row r="24" spans="1:37" x14ac:dyDescent="0.2">
      <c r="A24" s="41" t="s">
        <v>38</v>
      </c>
      <c r="B24" s="41" t="s">
        <v>39</v>
      </c>
      <c r="C24" s="34">
        <v>8</v>
      </c>
      <c r="D24" s="36">
        <v>29</v>
      </c>
      <c r="E24" s="36">
        <v>25</v>
      </c>
      <c r="F24" s="54"/>
      <c r="G24" s="54"/>
      <c r="H24" s="41"/>
      <c r="I24" s="41"/>
      <c r="J24" s="34">
        <f t="shared" si="0"/>
        <v>0</v>
      </c>
      <c r="K24" s="41"/>
      <c r="M24" s="41"/>
      <c r="N24" s="41"/>
      <c r="O24" s="41">
        <f t="shared" si="1"/>
        <v>0</v>
      </c>
      <c r="P24" s="41"/>
      <c r="Q24" s="41"/>
      <c r="R24" s="41"/>
      <c r="S24" s="41"/>
      <c r="T24" s="41"/>
      <c r="U24" s="41"/>
      <c r="V24" s="41"/>
      <c r="W24" s="41">
        <f t="shared" si="2"/>
        <v>0</v>
      </c>
      <c r="X24" s="42"/>
      <c r="Y24" s="43">
        <f t="shared" si="3"/>
        <v>0</v>
      </c>
      <c r="Z24" s="41" t="s">
        <v>131</v>
      </c>
      <c r="AA24" s="37"/>
      <c r="AB24" s="42"/>
      <c r="AD24" s="36"/>
      <c r="AE24" s="47"/>
      <c r="AK24" s="40"/>
    </row>
    <row r="25" spans="1:37" x14ac:dyDescent="0.2">
      <c r="A25" s="41" t="s">
        <v>65</v>
      </c>
      <c r="B25" s="41" t="s">
        <v>66</v>
      </c>
      <c r="C25" s="34">
        <v>7</v>
      </c>
      <c r="D25" s="36">
        <v>34</v>
      </c>
      <c r="E25" s="36">
        <v>27</v>
      </c>
      <c r="F25" s="54">
        <v>64748</v>
      </c>
      <c r="G25" s="54">
        <v>64750</v>
      </c>
      <c r="H25" s="41"/>
      <c r="I25" s="41"/>
      <c r="J25" s="34">
        <f t="shared" si="0"/>
        <v>2</v>
      </c>
      <c r="K25" s="41"/>
      <c r="M25" s="41"/>
      <c r="N25" s="41"/>
      <c r="O25" s="41">
        <f t="shared" si="1"/>
        <v>0</v>
      </c>
      <c r="P25" s="41">
        <v>64748</v>
      </c>
      <c r="Q25" s="41">
        <v>64750</v>
      </c>
      <c r="R25" s="41">
        <v>64750</v>
      </c>
      <c r="S25" s="41"/>
      <c r="T25" s="41"/>
      <c r="U25" s="41"/>
      <c r="V25" s="41"/>
      <c r="W25" s="41">
        <f t="shared" si="2"/>
        <v>3</v>
      </c>
      <c r="X25" s="42"/>
      <c r="Y25" s="43">
        <f t="shared" si="3"/>
        <v>143</v>
      </c>
      <c r="Z25" s="41" t="s">
        <v>131</v>
      </c>
      <c r="AA25" s="37">
        <v>43202</v>
      </c>
      <c r="AB25" s="44"/>
      <c r="AD25" s="36"/>
      <c r="AK25" s="40"/>
    </row>
    <row r="26" spans="1:37" x14ac:dyDescent="0.2">
      <c r="A26" s="54" t="s">
        <v>458</v>
      </c>
      <c r="B26" s="54" t="s">
        <v>459</v>
      </c>
      <c r="C26" s="55">
        <v>8</v>
      </c>
      <c r="D26" s="36">
        <v>29</v>
      </c>
      <c r="E26" s="36">
        <v>25</v>
      </c>
      <c r="F26" s="54"/>
      <c r="G26" s="41"/>
      <c r="H26" s="41"/>
      <c r="I26" s="41"/>
      <c r="J26" s="34">
        <f t="shared" si="0"/>
        <v>0</v>
      </c>
      <c r="K26" s="54">
        <v>65322</v>
      </c>
      <c r="L26" s="34">
        <v>65347</v>
      </c>
      <c r="M26" s="41"/>
      <c r="N26" s="41"/>
      <c r="O26" s="41">
        <f t="shared" si="1"/>
        <v>2</v>
      </c>
      <c r="P26" s="41"/>
      <c r="Q26" s="41"/>
      <c r="R26" s="41"/>
      <c r="S26" s="41"/>
      <c r="T26" s="41"/>
      <c r="U26" s="41"/>
      <c r="V26" s="41"/>
      <c r="W26" s="41">
        <f t="shared" si="2"/>
        <v>0</v>
      </c>
      <c r="X26" s="42"/>
      <c r="Y26" s="43">
        <f t="shared" si="3"/>
        <v>50</v>
      </c>
      <c r="Z26" s="54" t="s">
        <v>131</v>
      </c>
      <c r="AA26" s="37">
        <v>43202</v>
      </c>
      <c r="AB26" s="44"/>
      <c r="AD26" s="36"/>
      <c r="AK26" s="40"/>
    </row>
    <row r="27" spans="1:37" x14ac:dyDescent="0.2">
      <c r="A27" s="41" t="s">
        <v>18</v>
      </c>
      <c r="B27" s="41" t="s">
        <v>52</v>
      </c>
      <c r="C27" s="34">
        <v>7</v>
      </c>
      <c r="D27" s="36">
        <v>34</v>
      </c>
      <c r="E27" s="36">
        <v>27</v>
      </c>
      <c r="F27" s="41"/>
      <c r="G27" s="41"/>
      <c r="H27" s="41"/>
      <c r="I27" s="41"/>
      <c r="J27" s="34">
        <f t="shared" si="0"/>
        <v>0</v>
      </c>
      <c r="K27" s="41"/>
      <c r="M27" s="41"/>
      <c r="N27" s="41"/>
      <c r="O27" s="41">
        <f t="shared" si="1"/>
        <v>0</v>
      </c>
      <c r="P27" s="41"/>
      <c r="Q27" s="41"/>
      <c r="R27" s="41"/>
      <c r="S27" s="41"/>
      <c r="T27" s="41"/>
      <c r="U27" s="41"/>
      <c r="V27" s="41"/>
      <c r="W27" s="41">
        <f t="shared" si="2"/>
        <v>0</v>
      </c>
      <c r="X27" s="42"/>
      <c r="Y27" s="43">
        <f t="shared" si="3"/>
        <v>0</v>
      </c>
      <c r="Z27" s="41" t="s">
        <v>131</v>
      </c>
      <c r="AA27" s="37"/>
      <c r="AB27" s="44"/>
      <c r="AD27" s="36"/>
      <c r="AK27" s="40"/>
    </row>
    <row r="28" spans="1:37" x14ac:dyDescent="0.2">
      <c r="A28" s="41" t="s">
        <v>57</v>
      </c>
      <c r="B28" s="41" t="s">
        <v>97</v>
      </c>
      <c r="C28" s="34">
        <v>6</v>
      </c>
      <c r="D28" s="36">
        <v>40</v>
      </c>
      <c r="E28" s="36">
        <v>29</v>
      </c>
      <c r="F28" s="54"/>
      <c r="G28" s="54"/>
      <c r="H28" s="41"/>
      <c r="I28" s="41"/>
      <c r="J28" s="34">
        <f t="shared" si="0"/>
        <v>0</v>
      </c>
      <c r="K28" s="54"/>
      <c r="M28" s="41"/>
      <c r="N28" s="41"/>
      <c r="O28" s="41">
        <f t="shared" si="1"/>
        <v>0</v>
      </c>
      <c r="P28" s="41"/>
      <c r="Q28" s="41"/>
      <c r="R28" s="41"/>
      <c r="S28" s="54"/>
      <c r="T28" s="41"/>
      <c r="U28" s="41"/>
      <c r="V28" s="41"/>
      <c r="W28" s="41">
        <f t="shared" si="2"/>
        <v>0</v>
      </c>
      <c r="X28" s="42"/>
      <c r="Y28" s="43">
        <f t="shared" si="3"/>
        <v>0</v>
      </c>
      <c r="Z28" s="41" t="s">
        <v>131</v>
      </c>
      <c r="AA28" s="37"/>
      <c r="AB28" s="42"/>
      <c r="AD28" s="36"/>
      <c r="AK28" s="40"/>
    </row>
    <row r="29" spans="1:37" x14ac:dyDescent="0.2">
      <c r="A29" s="41" t="s">
        <v>54</v>
      </c>
      <c r="B29" s="41" t="s">
        <v>420</v>
      </c>
      <c r="C29" s="34">
        <v>8</v>
      </c>
      <c r="D29" s="36">
        <v>29</v>
      </c>
      <c r="E29" s="36">
        <v>25</v>
      </c>
      <c r="F29" s="54"/>
      <c r="G29" s="41"/>
      <c r="H29" s="41"/>
      <c r="I29" s="41"/>
      <c r="J29" s="34">
        <f t="shared" si="0"/>
        <v>0</v>
      </c>
      <c r="K29" s="41"/>
      <c r="M29" s="41"/>
      <c r="N29" s="41"/>
      <c r="O29" s="41">
        <f t="shared" si="1"/>
        <v>0</v>
      </c>
      <c r="P29" s="41"/>
      <c r="Q29" s="41"/>
      <c r="R29" s="41"/>
      <c r="S29" s="41"/>
      <c r="T29" s="41"/>
      <c r="U29" s="41"/>
      <c r="V29" s="41"/>
      <c r="W29" s="41">
        <f t="shared" si="2"/>
        <v>0</v>
      </c>
      <c r="X29" s="42"/>
      <c r="Y29" s="43">
        <f t="shared" si="3"/>
        <v>0</v>
      </c>
      <c r="Z29" s="41" t="s">
        <v>131</v>
      </c>
      <c r="AA29" s="37"/>
      <c r="AB29" s="42"/>
      <c r="AD29" s="36"/>
      <c r="AK29" s="40"/>
    </row>
    <row r="30" spans="1:37" x14ac:dyDescent="0.2">
      <c r="A30" s="41" t="s">
        <v>5</v>
      </c>
      <c r="B30" s="41" t="s">
        <v>6</v>
      </c>
      <c r="C30" s="34">
        <v>6</v>
      </c>
      <c r="D30" s="36">
        <v>40</v>
      </c>
      <c r="E30" s="36">
        <v>29</v>
      </c>
      <c r="F30" s="54"/>
      <c r="G30" s="41"/>
      <c r="H30" s="41"/>
      <c r="I30" s="41"/>
      <c r="J30" s="34">
        <f t="shared" si="0"/>
        <v>0</v>
      </c>
      <c r="K30" s="54">
        <v>63197</v>
      </c>
      <c r="M30" s="41"/>
      <c r="N30" s="41"/>
      <c r="O30" s="41">
        <f t="shared" si="1"/>
        <v>1</v>
      </c>
      <c r="P30" s="41"/>
      <c r="Q30" s="41"/>
      <c r="R30" s="41"/>
      <c r="S30" s="41"/>
      <c r="T30" s="41"/>
      <c r="U30" s="41"/>
      <c r="V30" s="41"/>
      <c r="W30" s="41">
        <f t="shared" si="2"/>
        <v>0</v>
      </c>
      <c r="X30" s="42"/>
      <c r="Y30" s="43">
        <f t="shared" si="3"/>
        <v>29</v>
      </c>
      <c r="Z30" s="41" t="s">
        <v>131</v>
      </c>
      <c r="AA30" s="37">
        <v>43202</v>
      </c>
      <c r="AB30" s="42"/>
      <c r="AD30" s="36"/>
      <c r="AK30" s="40"/>
    </row>
    <row r="31" spans="1:37" x14ac:dyDescent="0.2">
      <c r="A31" s="41" t="s">
        <v>367</v>
      </c>
      <c r="B31" s="41" t="s">
        <v>368</v>
      </c>
      <c r="C31" s="34">
        <v>7</v>
      </c>
      <c r="D31" s="36">
        <v>34</v>
      </c>
      <c r="E31" s="36">
        <v>27</v>
      </c>
      <c r="F31" s="54"/>
      <c r="G31" s="54"/>
      <c r="H31" s="54"/>
      <c r="I31" s="54"/>
      <c r="J31" s="34">
        <f t="shared" si="0"/>
        <v>0</v>
      </c>
      <c r="K31" s="41"/>
      <c r="M31" s="41"/>
      <c r="N31" s="41"/>
      <c r="O31" s="41">
        <f t="shared" si="1"/>
        <v>0</v>
      </c>
      <c r="P31" s="41"/>
      <c r="Q31" s="41"/>
      <c r="R31" s="41"/>
      <c r="S31" s="41"/>
      <c r="T31" s="41"/>
      <c r="U31" s="41"/>
      <c r="V31" s="41"/>
      <c r="W31" s="41">
        <f t="shared" si="2"/>
        <v>0</v>
      </c>
      <c r="X31" s="42"/>
      <c r="Y31" s="43">
        <f t="shared" si="3"/>
        <v>0</v>
      </c>
      <c r="Z31" s="48" t="s">
        <v>131</v>
      </c>
      <c r="AA31" s="44"/>
      <c r="AB31" s="42"/>
      <c r="AD31" s="36"/>
      <c r="AI31" s="41"/>
      <c r="AK31" s="40"/>
    </row>
    <row r="32" spans="1:37" x14ac:dyDescent="0.2">
      <c r="A32" s="54" t="s">
        <v>54</v>
      </c>
      <c r="B32" s="54" t="s">
        <v>462</v>
      </c>
      <c r="C32" s="55">
        <v>7</v>
      </c>
      <c r="D32" s="36">
        <v>34</v>
      </c>
      <c r="E32" s="36">
        <v>27</v>
      </c>
      <c r="F32" s="54"/>
      <c r="G32" s="54"/>
      <c r="H32" s="54"/>
      <c r="I32" s="54"/>
      <c r="J32" s="34">
        <f t="shared" ref="J32" si="4">COUNT(F32:I32)</f>
        <v>0</v>
      </c>
      <c r="K32" s="41"/>
      <c r="M32" s="41"/>
      <c r="N32" s="41"/>
      <c r="O32" s="41">
        <f t="shared" si="1"/>
        <v>0</v>
      </c>
      <c r="P32" s="41"/>
      <c r="Q32" s="41"/>
      <c r="R32" s="41"/>
      <c r="S32" s="41"/>
      <c r="T32" s="41"/>
      <c r="U32" s="41"/>
      <c r="V32" s="41"/>
      <c r="W32" s="41">
        <f t="shared" ref="W32" si="5">COUNT(P32:V32)</f>
        <v>0</v>
      </c>
      <c r="X32" s="42"/>
      <c r="Y32" s="43">
        <f t="shared" ref="Y32" si="6">+(J32*D32)+(O32*E32)+(W32*$AH$7)+X32</f>
        <v>0</v>
      </c>
      <c r="Z32" s="48" t="s">
        <v>131</v>
      </c>
      <c r="AA32" s="44"/>
      <c r="AB32" s="42"/>
      <c r="AD32" s="36"/>
      <c r="AI32" s="41"/>
      <c r="AK32" s="40"/>
    </row>
    <row r="33" spans="1:37" x14ac:dyDescent="0.2">
      <c r="A33" s="41" t="s">
        <v>43</v>
      </c>
      <c r="B33" s="41" t="s">
        <v>291</v>
      </c>
      <c r="C33" s="34">
        <v>8</v>
      </c>
      <c r="D33" s="36">
        <v>29</v>
      </c>
      <c r="E33" s="36">
        <v>25</v>
      </c>
      <c r="F33" s="54">
        <v>65152</v>
      </c>
      <c r="G33" s="54">
        <v>65153</v>
      </c>
      <c r="H33" s="54">
        <v>65154</v>
      </c>
      <c r="I33" s="41"/>
      <c r="J33" s="34">
        <f t="shared" si="0"/>
        <v>3</v>
      </c>
      <c r="K33" s="41"/>
      <c r="M33" s="41"/>
      <c r="N33" s="41"/>
      <c r="O33" s="41">
        <f t="shared" si="1"/>
        <v>0</v>
      </c>
      <c r="P33" s="41">
        <v>65153</v>
      </c>
      <c r="Q33" s="41">
        <v>65154</v>
      </c>
      <c r="R33" s="41"/>
      <c r="S33" s="41"/>
      <c r="T33" s="41"/>
      <c r="U33" s="41"/>
      <c r="V33" s="41"/>
      <c r="W33" s="41">
        <f t="shared" si="2"/>
        <v>2</v>
      </c>
      <c r="X33" s="42"/>
      <c r="Y33" s="43">
        <f t="shared" si="3"/>
        <v>137</v>
      </c>
      <c r="Z33" s="41" t="s">
        <v>131</v>
      </c>
      <c r="AA33" s="37">
        <v>43202</v>
      </c>
      <c r="AB33" s="42"/>
      <c r="AD33" s="36"/>
      <c r="AF33" s="41"/>
      <c r="AK33" s="40"/>
    </row>
    <row r="34" spans="1:37" x14ac:dyDescent="0.2">
      <c r="A34" s="41" t="s">
        <v>315</v>
      </c>
      <c r="B34" s="41" t="s">
        <v>393</v>
      </c>
      <c r="C34" s="34">
        <v>8</v>
      </c>
      <c r="D34" s="36">
        <v>29</v>
      </c>
      <c r="E34" s="36">
        <v>25</v>
      </c>
      <c r="F34" s="41"/>
      <c r="G34" s="41"/>
      <c r="H34" s="41"/>
      <c r="I34" s="41"/>
      <c r="J34" s="34">
        <f t="shared" si="0"/>
        <v>0</v>
      </c>
      <c r="K34" s="41"/>
      <c r="M34" s="41"/>
      <c r="N34" s="41"/>
      <c r="O34" s="41">
        <f t="shared" si="1"/>
        <v>0</v>
      </c>
      <c r="P34" s="41"/>
      <c r="Q34" s="41"/>
      <c r="R34" s="41"/>
      <c r="S34" s="41"/>
      <c r="T34" s="41"/>
      <c r="U34" s="41"/>
      <c r="V34" s="41"/>
      <c r="W34" s="41">
        <f t="shared" si="2"/>
        <v>0</v>
      </c>
      <c r="X34" s="42"/>
      <c r="Y34" s="43">
        <f t="shared" si="3"/>
        <v>0</v>
      </c>
      <c r="Z34" s="41" t="s">
        <v>425</v>
      </c>
      <c r="AA34" s="37"/>
      <c r="AB34" s="42"/>
      <c r="AD34" s="36"/>
      <c r="AF34" s="41"/>
      <c r="AK34" s="40"/>
    </row>
    <row r="35" spans="1:37" x14ac:dyDescent="0.2">
      <c r="A35" s="41" t="s">
        <v>83</v>
      </c>
      <c r="B35" s="41" t="s">
        <v>84</v>
      </c>
      <c r="C35" s="34">
        <v>8</v>
      </c>
      <c r="D35" s="36">
        <v>29</v>
      </c>
      <c r="E35" s="36">
        <v>25</v>
      </c>
      <c r="F35" s="54"/>
      <c r="G35" s="41"/>
      <c r="H35" s="41"/>
      <c r="I35" s="41"/>
      <c r="J35" s="34">
        <f t="shared" si="0"/>
        <v>0</v>
      </c>
      <c r="K35" s="54"/>
      <c r="M35" s="41"/>
      <c r="N35" s="41"/>
      <c r="O35" s="41">
        <f t="shared" si="1"/>
        <v>0</v>
      </c>
      <c r="P35" s="41"/>
      <c r="Q35" s="41"/>
      <c r="R35" s="41"/>
      <c r="S35" s="41"/>
      <c r="T35" s="41"/>
      <c r="U35" s="41"/>
      <c r="V35" s="41"/>
      <c r="W35" s="41">
        <f t="shared" si="2"/>
        <v>0</v>
      </c>
      <c r="X35" s="42"/>
      <c r="Y35" s="43">
        <f t="shared" si="3"/>
        <v>0</v>
      </c>
      <c r="Z35" s="41" t="s">
        <v>131</v>
      </c>
      <c r="AA35" s="44"/>
      <c r="AB35" s="44"/>
      <c r="AD35" s="36"/>
      <c r="AF35" s="41"/>
      <c r="AK35" s="40"/>
    </row>
    <row r="36" spans="1:37" x14ac:dyDescent="0.2">
      <c r="A36" s="41" t="s">
        <v>406</v>
      </c>
      <c r="B36" s="41" t="s">
        <v>407</v>
      </c>
      <c r="C36" s="34">
        <v>8</v>
      </c>
      <c r="D36" s="36">
        <v>29</v>
      </c>
      <c r="E36" s="36">
        <v>25</v>
      </c>
      <c r="F36" s="41"/>
      <c r="G36" s="41"/>
      <c r="H36" s="41"/>
      <c r="I36" s="41"/>
      <c r="J36" s="34">
        <f t="shared" si="0"/>
        <v>0</v>
      </c>
      <c r="K36" s="41"/>
      <c r="M36" s="41"/>
      <c r="N36" s="41"/>
      <c r="O36" s="41">
        <f t="shared" si="1"/>
        <v>0</v>
      </c>
      <c r="P36" s="41"/>
      <c r="Q36" s="41"/>
      <c r="R36" s="41"/>
      <c r="S36" s="41"/>
      <c r="T36" s="41"/>
      <c r="U36" s="41"/>
      <c r="V36" s="41"/>
      <c r="W36" s="41">
        <f t="shared" si="2"/>
        <v>0</v>
      </c>
      <c r="X36" s="42"/>
      <c r="Y36" s="43">
        <f t="shared" si="3"/>
        <v>0</v>
      </c>
      <c r="Z36" s="41" t="s">
        <v>131</v>
      </c>
      <c r="AA36" s="44"/>
      <c r="AB36" s="44"/>
      <c r="AD36" s="36"/>
      <c r="AF36" s="41"/>
      <c r="AK36" s="40"/>
    </row>
    <row r="37" spans="1:37" x14ac:dyDescent="0.2">
      <c r="A37" s="41" t="s">
        <v>0</v>
      </c>
      <c r="B37" s="41" t="s">
        <v>222</v>
      </c>
      <c r="C37" s="34">
        <v>8</v>
      </c>
      <c r="D37" s="36">
        <v>29</v>
      </c>
      <c r="E37" s="36">
        <v>25</v>
      </c>
      <c r="F37" s="54">
        <v>64544</v>
      </c>
      <c r="G37" s="54">
        <v>64745</v>
      </c>
      <c r="H37" s="41"/>
      <c r="I37" s="41"/>
      <c r="J37" s="34">
        <f t="shared" si="0"/>
        <v>2</v>
      </c>
      <c r="K37" s="54">
        <v>64748</v>
      </c>
      <c r="M37" s="41"/>
      <c r="N37" s="41"/>
      <c r="O37" s="41">
        <f t="shared" si="1"/>
        <v>1</v>
      </c>
      <c r="P37" s="54">
        <v>64544</v>
      </c>
      <c r="Q37" s="54">
        <v>64745</v>
      </c>
      <c r="R37" s="41"/>
      <c r="S37" s="41"/>
      <c r="T37" s="41"/>
      <c r="U37" s="41"/>
      <c r="V37" s="41"/>
      <c r="W37" s="41">
        <f t="shared" si="2"/>
        <v>2</v>
      </c>
      <c r="X37" s="42"/>
      <c r="Y37" s="43">
        <f t="shared" si="3"/>
        <v>133</v>
      </c>
      <c r="Z37" s="41" t="s">
        <v>131</v>
      </c>
      <c r="AA37" s="37">
        <v>43202</v>
      </c>
      <c r="AB37" s="44"/>
      <c r="AD37" s="36"/>
      <c r="AF37" s="41"/>
      <c r="AK37" s="40"/>
    </row>
    <row r="38" spans="1:37" x14ac:dyDescent="0.2">
      <c r="A38" s="41" t="s">
        <v>377</v>
      </c>
      <c r="B38" s="41" t="s">
        <v>222</v>
      </c>
      <c r="C38" s="34">
        <v>8</v>
      </c>
      <c r="D38" s="36">
        <v>29</v>
      </c>
      <c r="E38" s="36">
        <v>25</v>
      </c>
      <c r="F38" s="41"/>
      <c r="G38" s="41"/>
      <c r="H38" s="41"/>
      <c r="I38" s="41"/>
      <c r="J38" s="34">
        <f t="shared" ref="J38:J70" si="7">COUNT(F38:I38)</f>
        <v>0</v>
      </c>
      <c r="K38" s="41"/>
      <c r="M38" s="41"/>
      <c r="N38" s="41"/>
      <c r="O38" s="41">
        <f t="shared" si="1"/>
        <v>0</v>
      </c>
      <c r="P38" s="41"/>
      <c r="Q38" s="41"/>
      <c r="R38" s="41"/>
      <c r="S38" s="41"/>
      <c r="T38" s="41"/>
      <c r="U38" s="41"/>
      <c r="V38" s="41"/>
      <c r="W38" s="41">
        <f t="shared" ref="W38:W70" si="8">COUNT(P38:V38)</f>
        <v>0</v>
      </c>
      <c r="X38" s="42"/>
      <c r="Y38" s="43">
        <f t="shared" ref="Y38:Y70" si="9">+(J38*D38)+(O38*E38)+(W38*$AH$7)+X38</f>
        <v>0</v>
      </c>
      <c r="Z38" s="41" t="s">
        <v>131</v>
      </c>
      <c r="AA38" s="37"/>
      <c r="AB38" s="42"/>
      <c r="AD38" s="36"/>
      <c r="AF38" s="41"/>
      <c r="AK38" s="40"/>
    </row>
    <row r="39" spans="1:37" x14ac:dyDescent="0.2">
      <c r="A39" s="41" t="s">
        <v>166</v>
      </c>
      <c r="B39" s="41" t="s">
        <v>29</v>
      </c>
      <c r="C39" s="34">
        <v>6</v>
      </c>
      <c r="D39" s="36">
        <v>40</v>
      </c>
      <c r="E39" s="36">
        <v>29</v>
      </c>
      <c r="F39" s="54"/>
      <c r="G39" s="54"/>
      <c r="H39" s="41"/>
      <c r="I39" s="41"/>
      <c r="J39" s="34">
        <f t="shared" si="7"/>
        <v>0</v>
      </c>
      <c r="K39" s="41"/>
      <c r="M39" s="41"/>
      <c r="N39" s="41"/>
      <c r="O39" s="41">
        <f t="shared" si="1"/>
        <v>0</v>
      </c>
      <c r="P39" s="41"/>
      <c r="Q39" s="41"/>
      <c r="R39" s="41"/>
      <c r="S39" s="41"/>
      <c r="T39" s="41"/>
      <c r="U39" s="41"/>
      <c r="V39" s="41"/>
      <c r="W39" s="41">
        <f t="shared" si="8"/>
        <v>0</v>
      </c>
      <c r="X39" s="42"/>
      <c r="Y39" s="43">
        <f t="shared" si="9"/>
        <v>0</v>
      </c>
      <c r="Z39" s="41" t="s">
        <v>131</v>
      </c>
      <c r="AA39" s="37"/>
      <c r="AB39" s="42"/>
      <c r="AD39" s="36"/>
      <c r="AF39" s="41"/>
      <c r="AK39" s="40"/>
    </row>
    <row r="40" spans="1:37" x14ac:dyDescent="0.2">
      <c r="A40" s="41" t="s">
        <v>28</v>
      </c>
      <c r="B40" s="41" t="s">
        <v>29</v>
      </c>
      <c r="C40" s="34">
        <v>5</v>
      </c>
      <c r="D40" s="36">
        <v>47</v>
      </c>
      <c r="E40" s="36">
        <v>32</v>
      </c>
      <c r="F40" s="41"/>
      <c r="G40" s="41"/>
      <c r="H40" s="41"/>
      <c r="I40" s="41"/>
      <c r="J40" s="34">
        <f t="shared" si="7"/>
        <v>0</v>
      </c>
      <c r="K40" s="41"/>
      <c r="M40" s="41"/>
      <c r="N40" s="41"/>
      <c r="O40" s="41">
        <f t="shared" si="1"/>
        <v>0</v>
      </c>
      <c r="P40" s="41"/>
      <c r="Q40" s="41"/>
      <c r="R40" s="41"/>
      <c r="S40" s="41"/>
      <c r="T40" s="41"/>
      <c r="U40" s="41"/>
      <c r="V40" s="41"/>
      <c r="W40" s="41">
        <f t="shared" si="8"/>
        <v>0</v>
      </c>
      <c r="X40" s="42"/>
      <c r="Y40" s="43">
        <f t="shared" si="9"/>
        <v>0</v>
      </c>
      <c r="Z40" s="41" t="s">
        <v>131</v>
      </c>
      <c r="AA40" s="37"/>
      <c r="AB40" s="42"/>
      <c r="AD40" s="36"/>
      <c r="AK40" s="40"/>
    </row>
    <row r="41" spans="1:37" x14ac:dyDescent="0.2">
      <c r="A41" s="41" t="s">
        <v>15</v>
      </c>
      <c r="B41" s="41" t="s">
        <v>16</v>
      </c>
      <c r="C41" s="34">
        <v>6</v>
      </c>
      <c r="D41" s="36">
        <v>40</v>
      </c>
      <c r="E41" s="36">
        <v>29</v>
      </c>
      <c r="F41" s="54">
        <v>63209</v>
      </c>
      <c r="G41" s="41"/>
      <c r="H41" s="41"/>
      <c r="I41" s="41"/>
      <c r="J41" s="34">
        <f t="shared" si="7"/>
        <v>1</v>
      </c>
      <c r="K41" s="41">
        <v>63208</v>
      </c>
      <c r="M41" s="41"/>
      <c r="N41" s="54"/>
      <c r="O41" s="41">
        <f t="shared" si="1"/>
        <v>1</v>
      </c>
      <c r="P41" s="41"/>
      <c r="Q41" s="41"/>
      <c r="R41" s="41"/>
      <c r="S41" s="41"/>
      <c r="T41" s="41"/>
      <c r="U41" s="41"/>
      <c r="V41" s="41"/>
      <c r="W41" s="41">
        <f t="shared" si="8"/>
        <v>0</v>
      </c>
      <c r="X41" s="42"/>
      <c r="Y41" s="43">
        <f t="shared" si="9"/>
        <v>69</v>
      </c>
      <c r="Z41" s="41" t="s">
        <v>131</v>
      </c>
      <c r="AA41" s="37">
        <v>43202</v>
      </c>
      <c r="AB41" s="42"/>
      <c r="AC41" s="33"/>
      <c r="AD41" s="36"/>
      <c r="AK41" s="40"/>
    </row>
    <row r="42" spans="1:37" x14ac:dyDescent="0.2">
      <c r="A42" s="41" t="s">
        <v>270</v>
      </c>
      <c r="B42" s="41" t="s">
        <v>236</v>
      </c>
      <c r="C42" s="34">
        <v>6</v>
      </c>
      <c r="D42" s="36">
        <v>40</v>
      </c>
      <c r="E42" s="36">
        <v>29</v>
      </c>
      <c r="F42" s="54">
        <v>65322</v>
      </c>
      <c r="G42" s="41"/>
      <c r="H42" s="41"/>
      <c r="I42" s="41"/>
      <c r="J42" s="34">
        <f t="shared" si="7"/>
        <v>1</v>
      </c>
      <c r="K42" s="41">
        <v>65323</v>
      </c>
      <c r="M42" s="41"/>
      <c r="N42" s="54"/>
      <c r="O42" s="41">
        <f t="shared" si="1"/>
        <v>1</v>
      </c>
      <c r="P42" s="41"/>
      <c r="Q42" s="41"/>
      <c r="R42" s="41"/>
      <c r="S42" s="41"/>
      <c r="T42" s="41"/>
      <c r="U42" s="41"/>
      <c r="V42" s="41"/>
      <c r="W42" s="41">
        <f t="shared" si="8"/>
        <v>0</v>
      </c>
      <c r="X42" s="42"/>
      <c r="Y42" s="43">
        <f t="shared" si="9"/>
        <v>69</v>
      </c>
      <c r="Z42" s="41" t="s">
        <v>131</v>
      </c>
      <c r="AA42" s="37">
        <v>43202</v>
      </c>
      <c r="AB42" s="44"/>
      <c r="AC42" s="41"/>
      <c r="AD42" s="36"/>
      <c r="AF42" s="49"/>
      <c r="AG42" s="33"/>
      <c r="AK42" s="40"/>
    </row>
    <row r="43" spans="1:37" x14ac:dyDescent="0.2">
      <c r="A43" s="41" t="s">
        <v>27</v>
      </c>
      <c r="B43" s="41" t="s">
        <v>148</v>
      </c>
      <c r="C43" s="34">
        <v>8</v>
      </c>
      <c r="D43" s="36">
        <v>29</v>
      </c>
      <c r="E43" s="36">
        <v>25</v>
      </c>
      <c r="F43" s="41"/>
      <c r="G43" s="41"/>
      <c r="H43" s="41"/>
      <c r="I43" s="41"/>
      <c r="J43" s="34">
        <f t="shared" si="7"/>
        <v>0</v>
      </c>
      <c r="K43" s="41"/>
      <c r="M43" s="41"/>
      <c r="N43" s="41"/>
      <c r="O43" s="41">
        <f t="shared" si="1"/>
        <v>0</v>
      </c>
      <c r="P43" s="41"/>
      <c r="Q43" s="41"/>
      <c r="R43" s="41"/>
      <c r="S43" s="41"/>
      <c r="T43" s="41"/>
      <c r="U43" s="41"/>
      <c r="V43" s="41"/>
      <c r="W43" s="41">
        <f t="shared" si="8"/>
        <v>0</v>
      </c>
      <c r="X43" s="42"/>
      <c r="Y43" s="43">
        <f t="shared" si="9"/>
        <v>0</v>
      </c>
      <c r="Z43" s="41" t="s">
        <v>131</v>
      </c>
      <c r="AA43" s="37"/>
      <c r="AB43" s="42"/>
      <c r="AC43" s="37"/>
      <c r="AD43" s="36"/>
    </row>
    <row r="44" spans="1:37" x14ac:dyDescent="0.2">
      <c r="A44" s="41" t="s">
        <v>409</v>
      </c>
      <c r="B44" s="41" t="s">
        <v>262</v>
      </c>
      <c r="C44" s="34">
        <v>8</v>
      </c>
      <c r="D44" s="36">
        <v>29</v>
      </c>
      <c r="E44" s="36">
        <v>25</v>
      </c>
      <c r="F44" s="54"/>
      <c r="G44" s="54"/>
      <c r="H44" s="54"/>
      <c r="I44" s="54"/>
      <c r="J44" s="34">
        <f t="shared" si="7"/>
        <v>0</v>
      </c>
      <c r="K44" s="41"/>
      <c r="M44" s="41"/>
      <c r="N44" s="41"/>
      <c r="O44" s="41">
        <f t="shared" si="1"/>
        <v>0</v>
      </c>
      <c r="P44" s="41"/>
      <c r="Q44" s="41"/>
      <c r="R44" s="41"/>
      <c r="S44" s="41"/>
      <c r="T44" s="41"/>
      <c r="U44" s="41"/>
      <c r="V44" s="41"/>
      <c r="W44" s="41">
        <f t="shared" si="8"/>
        <v>0</v>
      </c>
      <c r="X44" s="42"/>
      <c r="Y44" s="43">
        <f t="shared" si="9"/>
        <v>0</v>
      </c>
      <c r="Z44" s="41" t="s">
        <v>131</v>
      </c>
      <c r="AA44" s="37"/>
      <c r="AB44" s="42"/>
      <c r="AC44" s="37"/>
      <c r="AD44" s="36"/>
      <c r="AF44" s="49"/>
      <c r="AG44" s="33"/>
      <c r="AK44" s="40"/>
    </row>
    <row r="45" spans="1:37" x14ac:dyDescent="0.2">
      <c r="A45" s="41" t="s">
        <v>390</v>
      </c>
      <c r="B45" s="41" t="s">
        <v>262</v>
      </c>
      <c r="C45" s="34">
        <v>8</v>
      </c>
      <c r="D45" s="36">
        <v>29</v>
      </c>
      <c r="E45" s="36">
        <v>25</v>
      </c>
      <c r="F45" s="54"/>
      <c r="G45" s="41"/>
      <c r="H45" s="41"/>
      <c r="I45" s="41"/>
      <c r="J45" s="34">
        <f t="shared" si="7"/>
        <v>0</v>
      </c>
      <c r="K45" s="41"/>
      <c r="M45" s="41"/>
      <c r="N45" s="41"/>
      <c r="O45" s="41">
        <f t="shared" si="1"/>
        <v>0</v>
      </c>
      <c r="P45" s="41"/>
      <c r="Q45" s="41"/>
      <c r="R45" s="41"/>
      <c r="S45" s="41"/>
      <c r="T45" s="41"/>
      <c r="U45" s="41"/>
      <c r="V45" s="41"/>
      <c r="W45" s="41">
        <f t="shared" si="8"/>
        <v>0</v>
      </c>
      <c r="X45" s="42"/>
      <c r="Y45" s="43">
        <f t="shared" si="9"/>
        <v>0</v>
      </c>
      <c r="Z45" s="41" t="s">
        <v>131</v>
      </c>
      <c r="AA45" s="37"/>
      <c r="AB45" s="42"/>
      <c r="AC45" s="37"/>
      <c r="AD45" s="36"/>
      <c r="AF45" s="49"/>
      <c r="AG45" s="33"/>
      <c r="AK45" s="40"/>
    </row>
    <row r="46" spans="1:37" x14ac:dyDescent="0.2">
      <c r="A46" s="41" t="s">
        <v>297</v>
      </c>
      <c r="B46" s="41" t="s">
        <v>82</v>
      </c>
      <c r="C46" s="34">
        <v>8</v>
      </c>
      <c r="D46" s="36">
        <v>29</v>
      </c>
      <c r="E46" s="36">
        <v>25</v>
      </c>
      <c r="F46" s="41"/>
      <c r="G46" s="41"/>
      <c r="H46" s="41"/>
      <c r="I46" s="41"/>
      <c r="J46" s="34">
        <f t="shared" si="7"/>
        <v>0</v>
      </c>
      <c r="K46" s="41">
        <v>65019</v>
      </c>
      <c r="L46" s="34">
        <v>64837</v>
      </c>
      <c r="M46" s="41">
        <v>64864</v>
      </c>
      <c r="N46" s="54"/>
      <c r="O46" s="41">
        <f t="shared" si="1"/>
        <v>3</v>
      </c>
      <c r="P46" s="41"/>
      <c r="Q46" s="41"/>
      <c r="R46" s="41"/>
      <c r="S46" s="41"/>
      <c r="T46" s="41"/>
      <c r="U46" s="41"/>
      <c r="V46" s="41"/>
      <c r="W46" s="41">
        <f t="shared" si="8"/>
        <v>0</v>
      </c>
      <c r="X46" s="42"/>
      <c r="Y46" s="43">
        <f t="shared" si="9"/>
        <v>75</v>
      </c>
      <c r="Z46" s="41" t="s">
        <v>302</v>
      </c>
      <c r="AA46" s="44">
        <v>43202</v>
      </c>
      <c r="AB46" s="21"/>
      <c r="AC46" s="41"/>
      <c r="AD46" s="36"/>
      <c r="AF46" s="41"/>
      <c r="AK46" s="40"/>
    </row>
    <row r="47" spans="1:37" x14ac:dyDescent="0.2">
      <c r="A47" s="41" t="s">
        <v>81</v>
      </c>
      <c r="B47" s="41" t="s">
        <v>82</v>
      </c>
      <c r="C47" s="34">
        <v>8</v>
      </c>
      <c r="D47" s="36">
        <v>29</v>
      </c>
      <c r="E47" s="36">
        <v>25</v>
      </c>
      <c r="F47" s="54">
        <v>64864</v>
      </c>
      <c r="G47" s="54"/>
      <c r="H47" s="54"/>
      <c r="I47" s="54"/>
      <c r="J47" s="34">
        <f t="shared" si="7"/>
        <v>1</v>
      </c>
      <c r="K47" s="41">
        <v>64837</v>
      </c>
      <c r="L47" s="34">
        <v>65019</v>
      </c>
      <c r="M47" s="41"/>
      <c r="N47" s="41"/>
      <c r="O47" s="41">
        <f t="shared" si="1"/>
        <v>2</v>
      </c>
      <c r="P47" s="41"/>
      <c r="Q47" s="41"/>
      <c r="R47" s="41"/>
      <c r="S47" s="41"/>
      <c r="T47" s="41"/>
      <c r="U47" s="41"/>
      <c r="V47" s="41"/>
      <c r="W47" s="41">
        <f t="shared" si="8"/>
        <v>0</v>
      </c>
      <c r="X47" s="42"/>
      <c r="Y47" s="43">
        <f t="shared" si="9"/>
        <v>79</v>
      </c>
      <c r="Z47" s="41" t="s">
        <v>131</v>
      </c>
      <c r="AA47" s="37">
        <v>43202</v>
      </c>
      <c r="AB47" s="50">
        <f>SUM(Y46:Y47)</f>
        <v>154</v>
      </c>
      <c r="AC47" s="41"/>
      <c r="AD47" s="36"/>
      <c r="AF47" s="41"/>
      <c r="AK47" s="40"/>
    </row>
    <row r="48" spans="1:37" x14ac:dyDescent="0.2">
      <c r="A48" s="41" t="s">
        <v>87</v>
      </c>
      <c r="B48" s="41" t="s">
        <v>181</v>
      </c>
      <c r="C48" s="34">
        <v>8</v>
      </c>
      <c r="D48" s="36">
        <v>29</v>
      </c>
      <c r="E48" s="36">
        <v>25</v>
      </c>
      <c r="F48" s="41"/>
      <c r="G48" s="41"/>
      <c r="H48" s="41"/>
      <c r="I48" s="41"/>
      <c r="J48" s="34">
        <f t="shared" si="7"/>
        <v>0</v>
      </c>
      <c r="K48" s="41"/>
      <c r="M48" s="41"/>
      <c r="N48" s="41"/>
      <c r="O48" s="41">
        <f t="shared" si="1"/>
        <v>0</v>
      </c>
      <c r="P48" s="41"/>
      <c r="Q48" s="41"/>
      <c r="R48" s="41"/>
      <c r="S48" s="41"/>
      <c r="T48" s="41"/>
      <c r="U48" s="41"/>
      <c r="V48" s="41"/>
      <c r="W48" s="41">
        <f t="shared" si="8"/>
        <v>0</v>
      </c>
      <c r="X48" s="42"/>
      <c r="Y48" s="43">
        <f t="shared" si="9"/>
        <v>0</v>
      </c>
      <c r="Z48" s="41" t="s">
        <v>131</v>
      </c>
      <c r="AA48" s="37"/>
      <c r="AB48" s="44"/>
      <c r="AC48" s="41"/>
      <c r="AD48" s="36"/>
      <c r="AF48" s="41"/>
      <c r="AK48" s="40"/>
    </row>
    <row r="49" spans="1:37" x14ac:dyDescent="0.2">
      <c r="A49" s="41" t="s">
        <v>228</v>
      </c>
      <c r="B49" s="41" t="s">
        <v>229</v>
      </c>
      <c r="C49" s="34">
        <v>8</v>
      </c>
      <c r="D49" s="36">
        <v>29</v>
      </c>
      <c r="E49" s="36">
        <v>25</v>
      </c>
      <c r="F49" s="54"/>
      <c r="G49" s="41"/>
      <c r="H49" s="41"/>
      <c r="I49" s="41"/>
      <c r="J49" s="34">
        <f t="shared" si="7"/>
        <v>0</v>
      </c>
      <c r="K49" s="41"/>
      <c r="M49" s="41"/>
      <c r="N49" s="41"/>
      <c r="O49" s="41">
        <f t="shared" si="1"/>
        <v>0</v>
      </c>
      <c r="P49" s="41"/>
      <c r="Q49" s="41"/>
      <c r="R49" s="41"/>
      <c r="S49" s="41"/>
      <c r="T49" s="41"/>
      <c r="U49" s="41"/>
      <c r="V49" s="41"/>
      <c r="W49" s="41">
        <f t="shared" si="8"/>
        <v>0</v>
      </c>
      <c r="X49" s="42"/>
      <c r="Y49" s="43">
        <f t="shared" si="9"/>
        <v>0</v>
      </c>
      <c r="Z49" s="41" t="s">
        <v>131</v>
      </c>
      <c r="AA49" s="37"/>
      <c r="AB49" s="44"/>
      <c r="AC49" s="41"/>
      <c r="AD49" s="36"/>
      <c r="AF49" s="41"/>
      <c r="AK49" s="40"/>
    </row>
    <row r="50" spans="1:37" x14ac:dyDescent="0.2">
      <c r="A50" s="41" t="s">
        <v>25</v>
      </c>
      <c r="B50" s="41" t="s">
        <v>26</v>
      </c>
      <c r="C50" s="34">
        <v>6</v>
      </c>
      <c r="D50" s="36">
        <v>40</v>
      </c>
      <c r="E50" s="36">
        <v>29</v>
      </c>
      <c r="F50" s="54"/>
      <c r="G50" s="41"/>
      <c r="H50" s="41"/>
      <c r="I50" s="41"/>
      <c r="J50" s="34">
        <f t="shared" si="7"/>
        <v>0</v>
      </c>
      <c r="K50" s="41"/>
      <c r="M50" s="41"/>
      <c r="N50" s="41"/>
      <c r="O50" s="41">
        <f t="shared" si="1"/>
        <v>0</v>
      </c>
      <c r="P50" s="41"/>
      <c r="Q50" s="41"/>
      <c r="R50" s="41"/>
      <c r="S50" s="41"/>
      <c r="T50" s="41"/>
      <c r="U50" s="41"/>
      <c r="V50" s="41"/>
      <c r="W50" s="41">
        <f t="shared" si="8"/>
        <v>0</v>
      </c>
      <c r="X50" s="42"/>
      <c r="Y50" s="43">
        <f t="shared" si="9"/>
        <v>0</v>
      </c>
      <c r="Z50" s="41" t="s">
        <v>131</v>
      </c>
      <c r="AA50" s="37"/>
      <c r="AB50" s="44"/>
      <c r="AC50" s="41"/>
      <c r="AD50" s="36"/>
      <c r="AF50" s="41"/>
      <c r="AK50" s="40"/>
    </row>
    <row r="51" spans="1:37" x14ac:dyDescent="0.2">
      <c r="A51" s="41" t="s">
        <v>334</v>
      </c>
      <c r="B51" s="41" t="s">
        <v>335</v>
      </c>
      <c r="C51" s="34">
        <v>8</v>
      </c>
      <c r="D51" s="36">
        <v>29</v>
      </c>
      <c r="E51" s="36">
        <v>25</v>
      </c>
      <c r="F51" s="54"/>
      <c r="G51" s="41"/>
      <c r="H51" s="41"/>
      <c r="I51" s="41"/>
      <c r="J51" s="34">
        <f t="shared" si="7"/>
        <v>0</v>
      </c>
      <c r="K51" s="41">
        <v>64749</v>
      </c>
      <c r="M51" s="41"/>
      <c r="N51" s="41"/>
      <c r="O51" s="41">
        <f t="shared" si="1"/>
        <v>1</v>
      </c>
      <c r="P51" s="41"/>
      <c r="Q51" s="41"/>
      <c r="R51" s="41"/>
      <c r="S51" s="41"/>
      <c r="T51" s="41"/>
      <c r="U51" s="41"/>
      <c r="V51" s="41"/>
      <c r="W51" s="41">
        <f t="shared" si="8"/>
        <v>0</v>
      </c>
      <c r="X51" s="42"/>
      <c r="Y51" s="43">
        <f t="shared" si="9"/>
        <v>25</v>
      </c>
      <c r="Z51" s="51" t="s">
        <v>204</v>
      </c>
      <c r="AA51" s="37"/>
      <c r="AB51" s="42"/>
      <c r="AC51" s="41"/>
      <c r="AD51" s="36">
        <f>+Y51</f>
        <v>25</v>
      </c>
      <c r="AF51" s="41"/>
      <c r="AK51" s="40"/>
    </row>
    <row r="52" spans="1:37" x14ac:dyDescent="0.2">
      <c r="A52" s="41" t="s">
        <v>446</v>
      </c>
      <c r="B52" s="41" t="s">
        <v>447</v>
      </c>
      <c r="C52" s="34">
        <v>8</v>
      </c>
      <c r="D52" s="36">
        <v>29</v>
      </c>
      <c r="E52" s="36">
        <v>25</v>
      </c>
      <c r="F52" s="54"/>
      <c r="G52" s="54"/>
      <c r="H52" s="54"/>
      <c r="I52" s="54"/>
      <c r="J52" s="34">
        <f t="shared" si="7"/>
        <v>0</v>
      </c>
      <c r="K52" s="41"/>
      <c r="M52" s="41"/>
      <c r="N52" s="41"/>
      <c r="O52" s="41">
        <f t="shared" si="1"/>
        <v>0</v>
      </c>
      <c r="P52" s="41"/>
      <c r="Q52" s="41"/>
      <c r="R52" s="41"/>
      <c r="S52" s="41"/>
      <c r="T52" s="41"/>
      <c r="U52" s="41"/>
      <c r="V52" s="41"/>
      <c r="W52" s="41">
        <f t="shared" si="8"/>
        <v>0</v>
      </c>
      <c r="X52" s="42"/>
      <c r="Y52" s="43">
        <f t="shared" si="9"/>
        <v>0</v>
      </c>
      <c r="Z52" s="41" t="s">
        <v>131</v>
      </c>
      <c r="AA52" s="37"/>
      <c r="AB52" s="42"/>
      <c r="AC52" s="41"/>
      <c r="AD52" s="36"/>
      <c r="AF52" s="41"/>
      <c r="AI52" s="41"/>
      <c r="AK52" s="40"/>
    </row>
    <row r="53" spans="1:37" x14ac:dyDescent="0.2">
      <c r="A53" s="41" t="s">
        <v>0</v>
      </c>
      <c r="B53" s="41" t="s">
        <v>44</v>
      </c>
      <c r="C53" s="34">
        <v>7</v>
      </c>
      <c r="D53" s="36">
        <v>34</v>
      </c>
      <c r="E53" s="36">
        <v>27</v>
      </c>
      <c r="F53" s="54">
        <v>64746</v>
      </c>
      <c r="G53" s="54">
        <v>65019</v>
      </c>
      <c r="H53" s="54">
        <v>65164</v>
      </c>
      <c r="I53" s="54"/>
      <c r="J53" s="34">
        <f t="shared" si="7"/>
        <v>3</v>
      </c>
      <c r="K53" s="54">
        <v>63194</v>
      </c>
      <c r="M53" s="41"/>
      <c r="N53" s="41"/>
      <c r="O53" s="41">
        <f t="shared" si="1"/>
        <v>1</v>
      </c>
      <c r="P53" s="41">
        <v>64746</v>
      </c>
      <c r="Q53" s="41">
        <v>64746</v>
      </c>
      <c r="R53" s="41">
        <v>65164</v>
      </c>
      <c r="S53" s="54">
        <v>65164</v>
      </c>
      <c r="T53" s="41"/>
      <c r="U53" s="41"/>
      <c r="V53" s="41"/>
      <c r="W53" s="41">
        <f t="shared" si="8"/>
        <v>4</v>
      </c>
      <c r="X53" s="42"/>
      <c r="Y53" s="43">
        <f t="shared" si="9"/>
        <v>229</v>
      </c>
      <c r="Z53" s="41" t="s">
        <v>131</v>
      </c>
      <c r="AA53" s="44">
        <v>43202</v>
      </c>
      <c r="AB53" s="46"/>
      <c r="AC53" s="37"/>
      <c r="AD53" s="36"/>
      <c r="AF53" s="41"/>
      <c r="AI53" s="41"/>
      <c r="AK53" s="40"/>
    </row>
    <row r="54" spans="1:37" x14ac:dyDescent="0.2">
      <c r="A54" s="41" t="s">
        <v>31</v>
      </c>
      <c r="B54" s="41" t="s">
        <v>44</v>
      </c>
      <c r="C54" s="34">
        <v>8</v>
      </c>
      <c r="D54" s="36">
        <v>29</v>
      </c>
      <c r="E54" s="36">
        <v>25</v>
      </c>
      <c r="F54" s="41"/>
      <c r="G54" s="41"/>
      <c r="H54" s="41"/>
      <c r="I54" s="41"/>
      <c r="J54" s="34">
        <f t="shared" si="7"/>
        <v>0</v>
      </c>
      <c r="K54" s="41"/>
      <c r="M54" s="41"/>
      <c r="N54" s="41"/>
      <c r="O54" s="41">
        <f t="shared" si="1"/>
        <v>0</v>
      </c>
      <c r="P54" s="41"/>
      <c r="Q54" s="41"/>
      <c r="R54" s="41"/>
      <c r="S54" s="41"/>
      <c r="T54" s="41"/>
      <c r="U54" s="41"/>
      <c r="V54" s="41"/>
      <c r="W54" s="41">
        <f t="shared" si="8"/>
        <v>0</v>
      </c>
      <c r="X54" s="42"/>
      <c r="Y54" s="43">
        <f t="shared" si="9"/>
        <v>0</v>
      </c>
      <c r="Z54" s="41" t="s">
        <v>131</v>
      </c>
      <c r="AA54" s="44"/>
      <c r="AB54" s="46"/>
      <c r="AC54" s="41"/>
      <c r="AD54" s="36"/>
      <c r="AK54" s="40"/>
    </row>
    <row r="55" spans="1:37" x14ac:dyDescent="0.2">
      <c r="A55" t="s">
        <v>276</v>
      </c>
      <c r="B55" s="2" t="s">
        <v>277</v>
      </c>
      <c r="C55">
        <v>6</v>
      </c>
      <c r="D55" s="5">
        <v>40</v>
      </c>
      <c r="E55" s="5">
        <v>29</v>
      </c>
      <c r="F55" s="2"/>
      <c r="G55" s="2"/>
      <c r="H55" s="2"/>
      <c r="I55" s="2"/>
      <c r="J55">
        <f t="shared" si="7"/>
        <v>0</v>
      </c>
      <c r="K55" s="2">
        <v>64540</v>
      </c>
      <c r="L55" s="2">
        <v>64541</v>
      </c>
      <c r="M55" s="2"/>
      <c r="N55" s="2"/>
      <c r="O55" s="2">
        <f t="shared" si="1"/>
        <v>2</v>
      </c>
      <c r="P55" s="2"/>
      <c r="Q55" s="2"/>
      <c r="R55" s="2"/>
      <c r="S55" s="2"/>
      <c r="T55" s="2"/>
      <c r="U55" s="2"/>
      <c r="V55" s="2"/>
      <c r="W55" s="41">
        <f t="shared" si="8"/>
        <v>0</v>
      </c>
      <c r="X55" s="27"/>
      <c r="Y55" s="43">
        <f t="shared" si="9"/>
        <v>58</v>
      </c>
      <c r="Z55" s="2" t="s">
        <v>131</v>
      </c>
      <c r="AA55" s="44">
        <v>43202</v>
      </c>
      <c r="AB55" s="46"/>
      <c r="AC55" s="41"/>
      <c r="AD55" s="36"/>
      <c r="AK55" s="40"/>
    </row>
    <row r="56" spans="1:37" x14ac:dyDescent="0.2">
      <c r="A56" s="41" t="s">
        <v>183</v>
      </c>
      <c r="B56" s="41" t="s">
        <v>184</v>
      </c>
      <c r="C56" s="34">
        <v>6</v>
      </c>
      <c r="D56" s="36">
        <v>40</v>
      </c>
      <c r="E56" s="36">
        <v>29</v>
      </c>
      <c r="F56" s="41"/>
      <c r="G56" s="41"/>
      <c r="H56" s="41"/>
      <c r="I56" s="41"/>
      <c r="J56" s="34">
        <f t="shared" si="7"/>
        <v>0</v>
      </c>
      <c r="K56" s="41"/>
      <c r="M56" s="41"/>
      <c r="N56" s="41"/>
      <c r="O56" s="41">
        <f t="shared" si="1"/>
        <v>0</v>
      </c>
      <c r="P56" s="41"/>
      <c r="Q56" s="41"/>
      <c r="R56" s="41"/>
      <c r="S56" s="41"/>
      <c r="T56" s="41"/>
      <c r="U56" s="41"/>
      <c r="V56" s="41"/>
      <c r="W56" s="41">
        <f t="shared" si="8"/>
        <v>0</v>
      </c>
      <c r="X56" s="42"/>
      <c r="Y56" s="43">
        <f t="shared" si="9"/>
        <v>0</v>
      </c>
      <c r="Z56" s="41" t="s">
        <v>131</v>
      </c>
      <c r="AA56" s="37"/>
      <c r="AB56" s="44"/>
      <c r="AC56" s="41"/>
      <c r="AD56" s="36"/>
      <c r="AF56" s="41"/>
      <c r="AK56" s="40"/>
    </row>
    <row r="57" spans="1:37" x14ac:dyDescent="0.2">
      <c r="A57" s="41" t="s">
        <v>81</v>
      </c>
      <c r="B57" s="41" t="s">
        <v>157</v>
      </c>
      <c r="C57" s="34">
        <v>8</v>
      </c>
      <c r="D57" s="36">
        <v>29</v>
      </c>
      <c r="E57" s="36">
        <v>25</v>
      </c>
      <c r="F57" s="41"/>
      <c r="G57" s="41"/>
      <c r="H57" s="41"/>
      <c r="I57" s="41"/>
      <c r="J57" s="34">
        <f t="shared" si="7"/>
        <v>0</v>
      </c>
      <c r="K57" s="41"/>
      <c r="M57" s="41"/>
      <c r="N57" s="41"/>
      <c r="O57" s="41">
        <f t="shared" si="1"/>
        <v>0</v>
      </c>
      <c r="P57" s="41"/>
      <c r="Q57" s="41"/>
      <c r="R57" s="41"/>
      <c r="S57" s="41"/>
      <c r="T57" s="41"/>
      <c r="U57" s="41"/>
      <c r="V57" s="41"/>
      <c r="W57" s="41">
        <f t="shared" si="8"/>
        <v>0</v>
      </c>
      <c r="X57" s="42"/>
      <c r="Y57" s="43">
        <f t="shared" si="9"/>
        <v>0</v>
      </c>
      <c r="Z57" s="41" t="s">
        <v>131</v>
      </c>
      <c r="AA57" s="37"/>
      <c r="AB57" s="44"/>
      <c r="AC57" s="41"/>
      <c r="AD57" s="36"/>
      <c r="AF57" s="41"/>
      <c r="AK57" s="40"/>
    </row>
    <row r="58" spans="1:37" x14ac:dyDescent="0.2">
      <c r="A58" s="41" t="s">
        <v>292</v>
      </c>
      <c r="B58" s="41" t="s">
        <v>293</v>
      </c>
      <c r="C58" s="34">
        <v>8</v>
      </c>
      <c r="D58" s="36">
        <v>29</v>
      </c>
      <c r="E58" s="36">
        <v>25</v>
      </c>
      <c r="F58" s="41"/>
      <c r="G58" s="41"/>
      <c r="H58" s="41"/>
      <c r="I58" s="41"/>
      <c r="J58" s="34">
        <f t="shared" si="7"/>
        <v>0</v>
      </c>
      <c r="K58" s="41"/>
      <c r="M58" s="41"/>
      <c r="N58" s="41"/>
      <c r="O58" s="41">
        <f t="shared" si="1"/>
        <v>0</v>
      </c>
      <c r="P58" s="41"/>
      <c r="Q58" s="41"/>
      <c r="R58" s="41"/>
      <c r="S58" s="41"/>
      <c r="T58" s="41"/>
      <c r="U58" s="41"/>
      <c r="V58" s="41"/>
      <c r="W58" s="41">
        <f t="shared" si="8"/>
        <v>0</v>
      </c>
      <c r="X58" s="42"/>
      <c r="Y58" s="43">
        <f t="shared" si="9"/>
        <v>0</v>
      </c>
      <c r="Z58" s="41" t="s">
        <v>131</v>
      </c>
      <c r="AA58" s="37"/>
      <c r="AB58" s="42"/>
      <c r="AC58" s="37"/>
      <c r="AD58" s="42"/>
      <c r="AF58" s="41"/>
      <c r="AK58" s="40"/>
    </row>
    <row r="59" spans="1:37" x14ac:dyDescent="0.2">
      <c r="A59" s="41" t="s">
        <v>255</v>
      </c>
      <c r="B59" s="41" t="s">
        <v>254</v>
      </c>
      <c r="C59" s="34">
        <v>8</v>
      </c>
      <c r="D59" s="36">
        <v>29</v>
      </c>
      <c r="E59" s="36">
        <v>25</v>
      </c>
      <c r="F59" s="54"/>
      <c r="G59" s="41"/>
      <c r="H59" s="41"/>
      <c r="I59" s="41"/>
      <c r="J59" s="34">
        <f t="shared" si="7"/>
        <v>0</v>
      </c>
      <c r="K59" s="41">
        <v>64916</v>
      </c>
      <c r="L59" s="34">
        <v>64919</v>
      </c>
      <c r="M59" s="41"/>
      <c r="N59" s="41"/>
      <c r="O59" s="41">
        <f t="shared" si="1"/>
        <v>2</v>
      </c>
      <c r="P59" s="41"/>
      <c r="Q59" s="41"/>
      <c r="R59" s="41"/>
      <c r="S59" s="41"/>
      <c r="T59" s="41"/>
      <c r="U59" s="41"/>
      <c r="V59" s="41"/>
      <c r="W59" s="41">
        <f t="shared" si="8"/>
        <v>0</v>
      </c>
      <c r="X59" s="42"/>
      <c r="Y59" s="43">
        <f t="shared" si="9"/>
        <v>50</v>
      </c>
      <c r="Z59" s="41" t="s">
        <v>131</v>
      </c>
      <c r="AA59" s="37">
        <v>43202</v>
      </c>
      <c r="AB59" s="42"/>
      <c r="AC59" s="37"/>
      <c r="AD59" s="42"/>
      <c r="AK59" s="40"/>
    </row>
    <row r="60" spans="1:37" x14ac:dyDescent="0.2">
      <c r="A60" s="41" t="s">
        <v>87</v>
      </c>
      <c r="B60" s="41" t="s">
        <v>88</v>
      </c>
      <c r="C60" s="34">
        <v>8</v>
      </c>
      <c r="D60" s="36">
        <v>29</v>
      </c>
      <c r="E60" s="36">
        <v>25</v>
      </c>
      <c r="F60" s="54">
        <v>64836</v>
      </c>
      <c r="G60" s="54">
        <v>65156</v>
      </c>
      <c r="H60" s="54"/>
      <c r="I60" s="41"/>
      <c r="J60" s="34">
        <f t="shared" si="7"/>
        <v>2</v>
      </c>
      <c r="K60" s="41"/>
      <c r="M60" s="41"/>
      <c r="N60" s="41"/>
      <c r="O60" s="41">
        <f t="shared" si="1"/>
        <v>0</v>
      </c>
      <c r="P60" s="54">
        <v>64836</v>
      </c>
      <c r="Q60" s="54">
        <v>64836</v>
      </c>
      <c r="R60" s="54"/>
      <c r="S60" s="54"/>
      <c r="T60" s="54"/>
      <c r="U60" s="54"/>
      <c r="V60" s="41"/>
      <c r="W60" s="41">
        <f t="shared" si="8"/>
        <v>2</v>
      </c>
      <c r="X60" s="42"/>
      <c r="Y60" s="43">
        <f t="shared" si="9"/>
        <v>108</v>
      </c>
      <c r="Z60" s="41" t="s">
        <v>131</v>
      </c>
      <c r="AA60" s="37">
        <v>43202</v>
      </c>
      <c r="AB60" s="44"/>
      <c r="AC60" s="50"/>
      <c r="AD60" s="42"/>
      <c r="AK60" s="40"/>
    </row>
    <row r="61" spans="1:37" x14ac:dyDescent="0.2">
      <c r="A61" s="41" t="s">
        <v>3</v>
      </c>
      <c r="B61" s="41" t="s">
        <v>4</v>
      </c>
      <c r="C61" s="34">
        <v>6</v>
      </c>
      <c r="D61" s="36">
        <v>40</v>
      </c>
      <c r="E61" s="36">
        <v>29</v>
      </c>
      <c r="F61" s="54"/>
      <c r="G61" s="41"/>
      <c r="H61" s="41"/>
      <c r="I61" s="41"/>
      <c r="J61" s="34">
        <f t="shared" si="7"/>
        <v>0</v>
      </c>
      <c r="K61" s="41"/>
      <c r="M61" s="41"/>
      <c r="N61" s="41"/>
      <c r="O61" s="41">
        <f t="shared" si="1"/>
        <v>0</v>
      </c>
      <c r="P61" s="41"/>
      <c r="Q61" s="41"/>
      <c r="R61" s="41"/>
      <c r="S61" s="41"/>
      <c r="T61" s="41"/>
      <c r="U61" s="41"/>
      <c r="V61" s="41"/>
      <c r="W61" s="41">
        <f t="shared" si="8"/>
        <v>0</v>
      </c>
      <c r="X61" s="42"/>
      <c r="Y61" s="43">
        <f t="shared" si="9"/>
        <v>0</v>
      </c>
      <c r="Z61" s="41" t="s">
        <v>131</v>
      </c>
      <c r="AA61" s="37"/>
      <c r="AB61" s="42"/>
      <c r="AC61" s="50"/>
      <c r="AD61" s="42"/>
      <c r="AF61" s="41"/>
      <c r="AK61" s="40"/>
    </row>
    <row r="62" spans="1:37" x14ac:dyDescent="0.2">
      <c r="A62" s="41" t="s">
        <v>346</v>
      </c>
      <c r="B62" s="41" t="s">
        <v>347</v>
      </c>
      <c r="C62" s="34">
        <v>8</v>
      </c>
      <c r="D62" s="36">
        <v>29</v>
      </c>
      <c r="E62" s="36">
        <v>25</v>
      </c>
      <c r="F62" s="41"/>
      <c r="G62" s="41"/>
      <c r="H62" s="41"/>
      <c r="I62" s="41"/>
      <c r="J62" s="34">
        <f t="shared" si="7"/>
        <v>0</v>
      </c>
      <c r="K62" s="41"/>
      <c r="M62" s="41"/>
      <c r="N62" s="41"/>
      <c r="O62" s="41">
        <f t="shared" si="1"/>
        <v>0</v>
      </c>
      <c r="P62" s="41"/>
      <c r="Q62" s="41"/>
      <c r="R62" s="41"/>
      <c r="S62" s="41"/>
      <c r="T62" s="41"/>
      <c r="U62" s="41"/>
      <c r="V62" s="41"/>
      <c r="W62" s="41">
        <f t="shared" si="8"/>
        <v>0</v>
      </c>
      <c r="X62" s="42"/>
      <c r="Y62" s="43">
        <f t="shared" si="9"/>
        <v>0</v>
      </c>
      <c r="Z62" s="41" t="s">
        <v>131</v>
      </c>
      <c r="AA62" s="37"/>
      <c r="AB62" s="42"/>
      <c r="AC62" s="50"/>
      <c r="AD62" s="42"/>
      <c r="AF62" s="41"/>
      <c r="AK62" s="40"/>
    </row>
    <row r="63" spans="1:37" x14ac:dyDescent="0.2">
      <c r="A63" s="41" t="s">
        <v>404</v>
      </c>
      <c r="B63" s="41" t="s">
        <v>405</v>
      </c>
      <c r="C63" s="34">
        <v>8</v>
      </c>
      <c r="D63" s="36">
        <v>29</v>
      </c>
      <c r="E63" s="36">
        <v>25</v>
      </c>
      <c r="F63" s="54"/>
      <c r="G63" s="54"/>
      <c r="H63" s="41"/>
      <c r="I63" s="41"/>
      <c r="J63" s="34">
        <f t="shared" si="7"/>
        <v>0</v>
      </c>
      <c r="K63" s="41"/>
      <c r="M63" s="41"/>
      <c r="N63" s="41"/>
      <c r="O63" s="41">
        <f t="shared" si="1"/>
        <v>0</v>
      </c>
      <c r="P63" s="41"/>
      <c r="Q63" s="41"/>
      <c r="R63" s="41"/>
      <c r="S63" s="54"/>
      <c r="T63" s="41"/>
      <c r="U63" s="41"/>
      <c r="V63" s="41"/>
      <c r="W63" s="41">
        <f t="shared" si="8"/>
        <v>0</v>
      </c>
      <c r="X63" s="42"/>
      <c r="Y63" s="43">
        <f t="shared" si="9"/>
        <v>0</v>
      </c>
      <c r="Z63" s="41" t="s">
        <v>131</v>
      </c>
      <c r="AA63" s="37"/>
      <c r="AB63" s="42"/>
      <c r="AC63" s="50"/>
      <c r="AD63" s="42"/>
      <c r="AF63" s="41"/>
      <c r="AI63" s="41"/>
      <c r="AK63" s="40"/>
    </row>
    <row r="64" spans="1:37" x14ac:dyDescent="0.2">
      <c r="A64" s="41" t="s">
        <v>316</v>
      </c>
      <c r="B64" s="41" t="s">
        <v>317</v>
      </c>
      <c r="C64" s="34">
        <v>8</v>
      </c>
      <c r="D64" s="36">
        <v>29</v>
      </c>
      <c r="E64" s="36">
        <v>25</v>
      </c>
      <c r="F64" s="54"/>
      <c r="G64" s="41"/>
      <c r="H64" s="41"/>
      <c r="I64" s="41"/>
      <c r="J64" s="34">
        <f t="shared" si="7"/>
        <v>0</v>
      </c>
      <c r="K64" s="41"/>
      <c r="M64" s="41"/>
      <c r="N64" s="41"/>
      <c r="O64" s="41">
        <f t="shared" si="1"/>
        <v>0</v>
      </c>
      <c r="P64" s="41"/>
      <c r="Q64" s="41"/>
      <c r="R64" s="41"/>
      <c r="S64" s="41"/>
      <c r="T64" s="41"/>
      <c r="U64" s="41"/>
      <c r="V64" s="41"/>
      <c r="W64" s="41">
        <f t="shared" si="8"/>
        <v>0</v>
      </c>
      <c r="X64" s="42"/>
      <c r="Y64" s="43">
        <f t="shared" si="9"/>
        <v>0</v>
      </c>
      <c r="Z64" s="41" t="s">
        <v>131</v>
      </c>
      <c r="AA64" s="37"/>
      <c r="AB64" s="44"/>
      <c r="AC64" s="41"/>
      <c r="AD64" s="36"/>
      <c r="AF64" s="41"/>
      <c r="AI64" s="41"/>
      <c r="AK64" s="40"/>
    </row>
    <row r="65" spans="1:37" x14ac:dyDescent="0.2">
      <c r="A65" s="41" t="s">
        <v>77</v>
      </c>
      <c r="B65" s="41" t="s">
        <v>278</v>
      </c>
      <c r="C65" s="34">
        <v>8</v>
      </c>
      <c r="D65" s="36">
        <v>29</v>
      </c>
      <c r="E65" s="36">
        <v>25</v>
      </c>
      <c r="F65" s="41"/>
      <c r="G65" s="41"/>
      <c r="H65" s="41"/>
      <c r="I65" s="41"/>
      <c r="J65" s="34">
        <f t="shared" si="7"/>
        <v>0</v>
      </c>
      <c r="K65" s="41"/>
      <c r="M65" s="41"/>
      <c r="N65" s="41"/>
      <c r="O65" s="41">
        <f t="shared" si="1"/>
        <v>0</v>
      </c>
      <c r="P65" s="41"/>
      <c r="Q65" s="41"/>
      <c r="R65" s="41"/>
      <c r="S65" s="41"/>
      <c r="T65" s="41"/>
      <c r="U65" s="41"/>
      <c r="V65" s="41"/>
      <c r="W65" s="41">
        <f t="shared" si="8"/>
        <v>0</v>
      </c>
      <c r="X65" s="42"/>
      <c r="Y65" s="43">
        <f t="shared" si="9"/>
        <v>0</v>
      </c>
      <c r="Z65" s="41" t="s">
        <v>131</v>
      </c>
      <c r="AA65" s="37"/>
      <c r="AB65" s="44"/>
      <c r="AC65" s="41"/>
      <c r="AD65" s="36"/>
      <c r="AF65" s="41"/>
      <c r="AI65" s="41"/>
      <c r="AK65" s="40"/>
    </row>
    <row r="66" spans="1:37" x14ac:dyDescent="0.2">
      <c r="A66" s="41" t="s">
        <v>398</v>
      </c>
      <c r="B66" s="41" t="s">
        <v>412</v>
      </c>
      <c r="C66" s="34">
        <v>8</v>
      </c>
      <c r="D66" s="36">
        <v>29</v>
      </c>
      <c r="E66" s="36">
        <v>25</v>
      </c>
      <c r="F66" s="41"/>
      <c r="G66" s="41"/>
      <c r="H66" s="41"/>
      <c r="I66" s="41"/>
      <c r="J66" s="34">
        <f t="shared" si="7"/>
        <v>0</v>
      </c>
      <c r="K66" s="41"/>
      <c r="M66" s="41"/>
      <c r="N66" s="41"/>
      <c r="O66" s="41">
        <f t="shared" si="1"/>
        <v>0</v>
      </c>
      <c r="P66" s="41"/>
      <c r="Q66" s="41"/>
      <c r="R66" s="41"/>
      <c r="S66" s="41"/>
      <c r="T66" s="41"/>
      <c r="U66" s="41"/>
      <c r="V66" s="41"/>
      <c r="W66" s="41">
        <f t="shared" si="8"/>
        <v>0</v>
      </c>
      <c r="X66" s="42"/>
      <c r="Y66" s="43">
        <f t="shared" si="9"/>
        <v>0</v>
      </c>
      <c r="Z66" s="41" t="s">
        <v>131</v>
      </c>
      <c r="AA66" s="37"/>
      <c r="AB66" s="19"/>
      <c r="AC66" s="50"/>
      <c r="AD66" s="42"/>
      <c r="AF66" s="41"/>
      <c r="AI66" s="41"/>
      <c r="AK66" s="40"/>
    </row>
    <row r="67" spans="1:37" x14ac:dyDescent="0.2">
      <c r="A67" s="41" t="s">
        <v>54</v>
      </c>
      <c r="B67" s="41" t="s">
        <v>195</v>
      </c>
      <c r="C67" s="34">
        <v>7</v>
      </c>
      <c r="D67" s="36">
        <v>34</v>
      </c>
      <c r="E67" s="36">
        <v>27</v>
      </c>
      <c r="F67" s="54">
        <v>64753</v>
      </c>
      <c r="G67" s="54"/>
      <c r="H67" s="41"/>
      <c r="I67" s="41"/>
      <c r="J67" s="34">
        <f t="shared" si="7"/>
        <v>1</v>
      </c>
      <c r="K67" s="41">
        <v>64751</v>
      </c>
      <c r="M67" s="41"/>
      <c r="N67" s="41"/>
      <c r="O67" s="41">
        <f t="shared" si="1"/>
        <v>1</v>
      </c>
      <c r="P67" s="54">
        <v>64753</v>
      </c>
      <c r="Q67" s="54">
        <v>64753</v>
      </c>
      <c r="R67" s="41"/>
      <c r="S67" s="41"/>
      <c r="T67" s="41"/>
      <c r="U67" s="41"/>
      <c r="V67" s="41"/>
      <c r="W67" s="41">
        <f t="shared" si="8"/>
        <v>2</v>
      </c>
      <c r="X67" s="42"/>
      <c r="Y67" s="43">
        <f t="shared" si="9"/>
        <v>111</v>
      </c>
      <c r="Z67" s="41" t="s">
        <v>131</v>
      </c>
      <c r="AA67" s="37">
        <v>43202</v>
      </c>
      <c r="AB67" s="44"/>
      <c r="AC67" s="50"/>
      <c r="AD67" s="42"/>
      <c r="AI67" s="41"/>
      <c r="AK67" s="40"/>
    </row>
    <row r="68" spans="1:37" x14ac:dyDescent="0.2">
      <c r="A68" s="41" t="s">
        <v>7</v>
      </c>
      <c r="B68" s="41" t="s">
        <v>8</v>
      </c>
      <c r="C68" s="34">
        <v>5</v>
      </c>
      <c r="D68" s="36">
        <v>47</v>
      </c>
      <c r="E68" s="36">
        <v>32</v>
      </c>
      <c r="F68" s="54"/>
      <c r="G68" s="41"/>
      <c r="H68" s="41"/>
      <c r="I68" s="41"/>
      <c r="J68" s="34">
        <f t="shared" si="7"/>
        <v>0</v>
      </c>
      <c r="K68" s="41"/>
      <c r="M68" s="41"/>
      <c r="N68" s="41"/>
      <c r="O68" s="41">
        <f t="shared" si="1"/>
        <v>0</v>
      </c>
      <c r="P68" s="41"/>
      <c r="Q68" s="41"/>
      <c r="R68" s="41"/>
      <c r="S68" s="41"/>
      <c r="T68" s="41"/>
      <c r="U68" s="41"/>
      <c r="V68" s="41"/>
      <c r="W68" s="41">
        <f t="shared" si="8"/>
        <v>0</v>
      </c>
      <c r="X68" s="42"/>
      <c r="Y68" s="43">
        <f t="shared" si="9"/>
        <v>0</v>
      </c>
      <c r="Z68" s="41" t="s">
        <v>131</v>
      </c>
      <c r="AA68" s="37"/>
      <c r="AB68" s="44"/>
      <c r="AC68" s="50"/>
      <c r="AD68" s="42"/>
      <c r="AI68" s="41"/>
      <c r="AK68" s="40"/>
    </row>
    <row r="69" spans="1:37" x14ac:dyDescent="0.2">
      <c r="A69" s="54" t="s">
        <v>102</v>
      </c>
      <c r="B69" s="54" t="s">
        <v>399</v>
      </c>
      <c r="C69" s="55">
        <v>8</v>
      </c>
      <c r="D69" s="36">
        <v>29</v>
      </c>
      <c r="E69" s="36">
        <v>25</v>
      </c>
      <c r="F69" s="41"/>
      <c r="G69" s="41"/>
      <c r="H69" s="41"/>
      <c r="I69" s="41"/>
      <c r="J69" s="34">
        <f t="shared" si="7"/>
        <v>0</v>
      </c>
      <c r="K69" s="41"/>
      <c r="M69" s="41"/>
      <c r="N69" s="41"/>
      <c r="O69" s="41">
        <f t="shared" si="1"/>
        <v>0</v>
      </c>
      <c r="P69" s="41"/>
      <c r="Q69" s="41"/>
      <c r="R69" s="41"/>
      <c r="S69" s="41"/>
      <c r="T69" s="41"/>
      <c r="U69" s="41"/>
      <c r="V69" s="41"/>
      <c r="W69" s="41">
        <f t="shared" si="8"/>
        <v>0</v>
      </c>
      <c r="X69" s="42"/>
      <c r="Y69" s="43">
        <f t="shared" si="9"/>
        <v>0</v>
      </c>
      <c r="Z69" s="54" t="s">
        <v>131</v>
      </c>
      <c r="AA69" s="37"/>
      <c r="AB69" s="44"/>
      <c r="AC69" s="50"/>
      <c r="AD69" s="42"/>
      <c r="AF69" s="41"/>
      <c r="AI69" s="41"/>
      <c r="AK69" s="40"/>
    </row>
    <row r="70" spans="1:37" x14ac:dyDescent="0.2">
      <c r="A70" s="41" t="s">
        <v>98</v>
      </c>
      <c r="B70" s="41" t="s">
        <v>399</v>
      </c>
      <c r="C70" s="34">
        <v>8</v>
      </c>
      <c r="D70" s="36">
        <v>29</v>
      </c>
      <c r="E70" s="36">
        <v>25</v>
      </c>
      <c r="F70" s="54"/>
      <c r="G70" s="54"/>
      <c r="H70" s="54"/>
      <c r="I70" s="54"/>
      <c r="J70" s="34">
        <f t="shared" si="7"/>
        <v>0</v>
      </c>
      <c r="K70" s="41"/>
      <c r="M70" s="41"/>
      <c r="N70" s="41"/>
      <c r="O70" s="41">
        <f t="shared" ref="O70:O134" si="10">COUNT(K70:N70)</f>
        <v>0</v>
      </c>
      <c r="P70" s="41"/>
      <c r="Q70" s="41"/>
      <c r="R70" s="41"/>
      <c r="S70" s="41"/>
      <c r="T70" s="41"/>
      <c r="U70" s="41"/>
      <c r="V70" s="41"/>
      <c r="W70" s="41">
        <f t="shared" si="8"/>
        <v>0</v>
      </c>
      <c r="X70" s="42"/>
      <c r="Y70" s="43">
        <f t="shared" si="9"/>
        <v>0</v>
      </c>
      <c r="Z70" s="41" t="s">
        <v>131</v>
      </c>
      <c r="AA70" s="37"/>
      <c r="AB70" s="42"/>
      <c r="AC70" s="41"/>
      <c r="AD70" s="36"/>
      <c r="AF70" s="41"/>
      <c r="AI70" s="41"/>
      <c r="AK70" s="40"/>
    </row>
    <row r="71" spans="1:37" x14ac:dyDescent="0.2">
      <c r="A71" s="41" t="s">
        <v>451</v>
      </c>
      <c r="B71" s="55" t="s">
        <v>453</v>
      </c>
      <c r="C71" s="34">
        <v>8</v>
      </c>
      <c r="D71" s="36">
        <v>29</v>
      </c>
      <c r="E71" s="36">
        <v>25</v>
      </c>
      <c r="F71" s="41"/>
      <c r="G71" s="41"/>
      <c r="H71" s="41"/>
      <c r="I71" s="41"/>
      <c r="J71" s="34">
        <f t="shared" ref="J71:J100" si="11">COUNT(F71:I71)</f>
        <v>0</v>
      </c>
      <c r="K71" s="41">
        <v>65320</v>
      </c>
      <c r="M71" s="41"/>
      <c r="N71" s="41"/>
      <c r="O71" s="41">
        <f t="shared" si="10"/>
        <v>1</v>
      </c>
      <c r="P71" s="41"/>
      <c r="Q71" s="41"/>
      <c r="R71" s="41"/>
      <c r="S71" s="41"/>
      <c r="T71" s="41"/>
      <c r="U71" s="41"/>
      <c r="V71" s="41"/>
      <c r="W71" s="41">
        <f t="shared" ref="W71:W100" si="12">COUNT(P71:V71)</f>
        <v>0</v>
      </c>
      <c r="X71" s="42"/>
      <c r="Y71" s="43">
        <f t="shared" ref="Y71:Y100" si="13">+(J71*D71)+(O71*E71)+(W71*$AH$7)+X71</f>
        <v>25</v>
      </c>
      <c r="Z71" s="54" t="s">
        <v>131</v>
      </c>
      <c r="AA71" s="44">
        <v>43202</v>
      </c>
      <c r="AB71" s="37"/>
      <c r="AC71" s="50"/>
      <c r="AD71" s="36"/>
      <c r="AI71" s="41"/>
      <c r="AK71" s="40"/>
    </row>
    <row r="72" spans="1:37" x14ac:dyDescent="0.2">
      <c r="A72" s="41" t="s">
        <v>237</v>
      </c>
      <c r="B72" s="41" t="s">
        <v>238</v>
      </c>
      <c r="C72" s="34">
        <v>8</v>
      </c>
      <c r="D72" s="36">
        <v>29</v>
      </c>
      <c r="E72" s="36">
        <v>25</v>
      </c>
      <c r="F72" s="54">
        <v>63208</v>
      </c>
      <c r="G72" s="54"/>
      <c r="H72" s="41"/>
      <c r="I72" s="41"/>
      <c r="J72" s="34">
        <f t="shared" si="11"/>
        <v>1</v>
      </c>
      <c r="K72" s="41"/>
      <c r="M72" s="41"/>
      <c r="N72" s="41"/>
      <c r="O72" s="41">
        <f t="shared" si="10"/>
        <v>0</v>
      </c>
      <c r="P72" s="54">
        <v>63208</v>
      </c>
      <c r="Q72" s="54"/>
      <c r="R72" s="54"/>
      <c r="S72" s="54"/>
      <c r="T72" s="41"/>
      <c r="U72" s="41"/>
      <c r="V72" s="41"/>
      <c r="W72" s="41">
        <f t="shared" si="12"/>
        <v>1</v>
      </c>
      <c r="X72" s="42"/>
      <c r="Y72" s="43">
        <f t="shared" si="13"/>
        <v>54</v>
      </c>
      <c r="Z72" s="41" t="s">
        <v>131</v>
      </c>
      <c r="AA72" s="37">
        <v>43202</v>
      </c>
      <c r="AB72" s="44"/>
      <c r="AD72" s="42"/>
      <c r="AI72" s="41"/>
      <c r="AK72" s="40"/>
    </row>
    <row r="73" spans="1:37" x14ac:dyDescent="0.2">
      <c r="A73" s="41" t="s">
        <v>45</v>
      </c>
      <c r="B73" s="41" t="s">
        <v>46</v>
      </c>
      <c r="C73" s="34">
        <v>7</v>
      </c>
      <c r="D73" s="36">
        <v>34</v>
      </c>
      <c r="E73" s="36">
        <v>27</v>
      </c>
      <c r="F73" s="54">
        <v>65417</v>
      </c>
      <c r="G73" s="54">
        <v>64542</v>
      </c>
      <c r="H73" s="54">
        <v>64545</v>
      </c>
      <c r="I73" s="54"/>
      <c r="J73" s="34">
        <f t="shared" si="11"/>
        <v>3</v>
      </c>
      <c r="K73" s="54">
        <v>64548</v>
      </c>
      <c r="M73" s="41"/>
      <c r="N73" s="41"/>
      <c r="O73" s="41">
        <f t="shared" si="10"/>
        <v>1</v>
      </c>
      <c r="P73" s="54">
        <v>64542</v>
      </c>
      <c r="Q73" s="54">
        <v>64545</v>
      </c>
      <c r="R73" s="54">
        <v>64545</v>
      </c>
      <c r="S73" s="54">
        <v>65417</v>
      </c>
      <c r="T73" s="54">
        <v>65417</v>
      </c>
      <c r="U73" s="41"/>
      <c r="V73" s="41"/>
      <c r="W73" s="41">
        <f t="shared" si="12"/>
        <v>5</v>
      </c>
      <c r="X73" s="42"/>
      <c r="Y73" s="43">
        <f t="shared" si="13"/>
        <v>254</v>
      </c>
      <c r="Z73" s="41" t="s">
        <v>131</v>
      </c>
      <c r="AA73" s="37">
        <v>43202</v>
      </c>
      <c r="AB73" s="37"/>
      <c r="AC73" s="50"/>
      <c r="AD73" s="42"/>
      <c r="AF73" s="41"/>
      <c r="AI73" s="41"/>
      <c r="AK73" s="40"/>
    </row>
    <row r="74" spans="1:37" x14ac:dyDescent="0.2">
      <c r="A74" s="41" t="s">
        <v>80</v>
      </c>
      <c r="B74" s="41" t="s">
        <v>154</v>
      </c>
      <c r="C74" s="34">
        <v>6</v>
      </c>
      <c r="D74" s="36">
        <v>40</v>
      </c>
      <c r="E74" s="36">
        <v>29</v>
      </c>
      <c r="F74" s="54">
        <v>64744</v>
      </c>
      <c r="G74" s="54">
        <v>64751</v>
      </c>
      <c r="H74" s="54">
        <v>64752</v>
      </c>
      <c r="I74" s="41"/>
      <c r="J74" s="34">
        <f t="shared" si="11"/>
        <v>3</v>
      </c>
      <c r="K74" s="54">
        <v>63193</v>
      </c>
      <c r="M74" s="41"/>
      <c r="N74" s="41"/>
      <c r="O74" s="41">
        <f t="shared" si="10"/>
        <v>1</v>
      </c>
      <c r="P74" s="54">
        <v>64744</v>
      </c>
      <c r="Q74" s="54">
        <v>64744</v>
      </c>
      <c r="R74" s="54">
        <v>64751</v>
      </c>
      <c r="S74" s="54">
        <v>64752</v>
      </c>
      <c r="T74" s="54">
        <v>64752</v>
      </c>
      <c r="U74" s="54"/>
      <c r="V74" s="41"/>
      <c r="W74" s="41">
        <f t="shared" si="12"/>
        <v>5</v>
      </c>
      <c r="X74" s="42"/>
      <c r="Y74" s="43">
        <f t="shared" si="13"/>
        <v>274</v>
      </c>
      <c r="Z74" s="41" t="s">
        <v>131</v>
      </c>
      <c r="AA74" s="37">
        <v>43202</v>
      </c>
      <c r="AB74" s="37"/>
      <c r="AC74" s="50"/>
      <c r="AD74" s="42"/>
      <c r="AF74" s="41"/>
      <c r="AI74" s="41"/>
      <c r="AK74" s="40"/>
    </row>
    <row r="75" spans="1:37" x14ac:dyDescent="0.2">
      <c r="A75" s="41" t="s">
        <v>54</v>
      </c>
      <c r="B75" s="41" t="s">
        <v>147</v>
      </c>
      <c r="C75" s="34">
        <v>8</v>
      </c>
      <c r="D75" s="36">
        <v>29</v>
      </c>
      <c r="E75" s="36">
        <v>25</v>
      </c>
      <c r="F75" s="41"/>
      <c r="G75" s="41"/>
      <c r="H75" s="41"/>
      <c r="I75" s="41"/>
      <c r="J75" s="34">
        <f t="shared" si="11"/>
        <v>0</v>
      </c>
      <c r="K75" s="41"/>
      <c r="M75" s="41"/>
      <c r="N75" s="41"/>
      <c r="O75" s="41">
        <f t="shared" si="10"/>
        <v>0</v>
      </c>
      <c r="P75" s="41"/>
      <c r="Q75" s="41"/>
      <c r="R75" s="41"/>
      <c r="S75" s="41"/>
      <c r="T75" s="41"/>
      <c r="U75" s="41"/>
      <c r="V75" s="41"/>
      <c r="W75" s="41">
        <f t="shared" si="12"/>
        <v>0</v>
      </c>
      <c r="X75" s="42"/>
      <c r="Y75" s="43">
        <f t="shared" si="13"/>
        <v>0</v>
      </c>
      <c r="Z75" s="41" t="s">
        <v>131</v>
      </c>
      <c r="AA75" s="37"/>
      <c r="AB75" s="37"/>
      <c r="AC75" s="50"/>
      <c r="AD75" s="42"/>
      <c r="AE75" s="41"/>
      <c r="AI75" s="41"/>
      <c r="AK75" s="40"/>
    </row>
    <row r="76" spans="1:37" x14ac:dyDescent="0.2">
      <c r="A76" s="41" t="s">
        <v>102</v>
      </c>
      <c r="B76" s="41" t="s">
        <v>163</v>
      </c>
      <c r="C76" s="34">
        <v>8</v>
      </c>
      <c r="D76" s="36">
        <v>29</v>
      </c>
      <c r="E76" s="36">
        <v>25</v>
      </c>
      <c r="F76" s="54"/>
      <c r="G76" s="54"/>
      <c r="H76" s="54"/>
      <c r="I76" s="41"/>
      <c r="J76" s="34">
        <f t="shared" si="11"/>
        <v>0</v>
      </c>
      <c r="K76" s="41"/>
      <c r="M76" s="41"/>
      <c r="N76" s="41"/>
      <c r="O76" s="41">
        <f t="shared" si="10"/>
        <v>0</v>
      </c>
      <c r="P76" s="41"/>
      <c r="Q76" s="41"/>
      <c r="R76" s="41"/>
      <c r="S76" s="41"/>
      <c r="T76" s="41"/>
      <c r="U76" s="41"/>
      <c r="V76" s="41"/>
      <c r="W76" s="41">
        <f t="shared" si="12"/>
        <v>0</v>
      </c>
      <c r="X76" s="42"/>
      <c r="Y76" s="43">
        <f t="shared" si="13"/>
        <v>0</v>
      </c>
      <c r="Z76" s="41" t="s">
        <v>448</v>
      </c>
      <c r="AA76" s="37"/>
      <c r="AB76" s="42"/>
      <c r="AC76" s="50"/>
      <c r="AE76" s="41"/>
      <c r="AI76" s="41"/>
      <c r="AK76" s="40"/>
    </row>
    <row r="77" spans="1:37" x14ac:dyDescent="0.2">
      <c r="A77" s="41" t="s">
        <v>162</v>
      </c>
      <c r="B77" s="41" t="s">
        <v>163</v>
      </c>
      <c r="C77" s="34">
        <v>5</v>
      </c>
      <c r="D77" s="36">
        <v>40</v>
      </c>
      <c r="E77" s="36">
        <v>29</v>
      </c>
      <c r="F77" s="41"/>
      <c r="G77" s="41"/>
      <c r="H77" s="41"/>
      <c r="I77" s="41"/>
      <c r="J77" s="34">
        <f t="shared" si="11"/>
        <v>0</v>
      </c>
      <c r="K77" s="41"/>
      <c r="M77" s="41"/>
      <c r="N77" s="41"/>
      <c r="O77" s="41">
        <f t="shared" si="10"/>
        <v>0</v>
      </c>
      <c r="P77" s="41"/>
      <c r="Q77" s="41"/>
      <c r="R77" s="41"/>
      <c r="S77" s="41"/>
      <c r="T77" s="41"/>
      <c r="U77" s="41"/>
      <c r="V77" s="41"/>
      <c r="W77" s="41">
        <f t="shared" si="12"/>
        <v>0</v>
      </c>
      <c r="X77" s="42"/>
      <c r="Y77" s="43">
        <f t="shared" si="13"/>
        <v>0</v>
      </c>
      <c r="Z77" s="41" t="s">
        <v>131</v>
      </c>
      <c r="AA77" s="37"/>
      <c r="AB77" s="42"/>
      <c r="AC77" s="50"/>
      <c r="AD77" s="42"/>
      <c r="AI77" s="41"/>
      <c r="AK77" s="40"/>
    </row>
    <row r="78" spans="1:37" x14ac:dyDescent="0.2">
      <c r="A78" s="54" t="s">
        <v>455</v>
      </c>
      <c r="B78" s="54" t="s">
        <v>454</v>
      </c>
      <c r="C78" s="55">
        <v>8</v>
      </c>
      <c r="D78" s="36">
        <v>29</v>
      </c>
      <c r="E78" s="36">
        <v>25</v>
      </c>
      <c r="F78" s="41"/>
      <c r="G78" s="41"/>
      <c r="H78" s="41"/>
      <c r="I78" s="41"/>
      <c r="J78" s="34">
        <f t="shared" si="11"/>
        <v>0</v>
      </c>
      <c r="K78" s="41"/>
      <c r="M78" s="41"/>
      <c r="N78" s="41"/>
      <c r="O78" s="41">
        <f t="shared" si="10"/>
        <v>0</v>
      </c>
      <c r="P78" s="41"/>
      <c r="Q78" s="41"/>
      <c r="R78" s="41"/>
      <c r="S78" s="41"/>
      <c r="T78" s="41"/>
      <c r="U78" s="41"/>
      <c r="V78" s="41"/>
      <c r="W78" s="41">
        <f t="shared" si="12"/>
        <v>0</v>
      </c>
      <c r="X78" s="42"/>
      <c r="Y78" s="43">
        <f t="shared" si="13"/>
        <v>0</v>
      </c>
      <c r="Z78" s="58" t="s">
        <v>204</v>
      </c>
      <c r="AA78" s="37"/>
      <c r="AB78" s="42"/>
      <c r="AC78" s="50"/>
      <c r="AD78" s="42">
        <f>+Y78</f>
        <v>0</v>
      </c>
      <c r="AE78" s="41"/>
      <c r="AI78" s="41"/>
      <c r="AK78" s="40"/>
    </row>
    <row r="79" spans="1:37" x14ac:dyDescent="0.2">
      <c r="A79" s="41" t="s">
        <v>444</v>
      </c>
      <c r="B79" s="34" t="s">
        <v>17</v>
      </c>
      <c r="C79" s="34">
        <v>8</v>
      </c>
      <c r="D79" s="36">
        <v>29</v>
      </c>
      <c r="E79" s="36">
        <v>25</v>
      </c>
      <c r="F79" s="41"/>
      <c r="G79" s="41"/>
      <c r="H79" s="41"/>
      <c r="I79" s="41"/>
      <c r="J79" s="34">
        <f t="shared" si="11"/>
        <v>0</v>
      </c>
      <c r="K79" s="41">
        <v>65322</v>
      </c>
      <c r="M79" s="41"/>
      <c r="N79" s="41"/>
      <c r="O79" s="41">
        <f>COUNT(K79:N79)</f>
        <v>1</v>
      </c>
      <c r="P79" s="41"/>
      <c r="Q79" s="41"/>
      <c r="R79" s="41"/>
      <c r="S79" s="41"/>
      <c r="T79" s="41"/>
      <c r="U79" s="41"/>
      <c r="V79" s="41"/>
      <c r="W79" s="41">
        <f t="shared" si="12"/>
        <v>0</v>
      </c>
      <c r="X79" s="42"/>
      <c r="Y79" s="43">
        <f t="shared" si="13"/>
        <v>25</v>
      </c>
      <c r="Z79" s="54" t="s">
        <v>131</v>
      </c>
      <c r="AA79" s="37">
        <v>43202</v>
      </c>
      <c r="AB79" s="42"/>
      <c r="AC79" s="50"/>
      <c r="AD79" s="42"/>
      <c r="AE79" s="41"/>
      <c r="AI79" s="41"/>
    </row>
    <row r="80" spans="1:37" x14ac:dyDescent="0.2">
      <c r="A80" s="41" t="s">
        <v>37</v>
      </c>
      <c r="B80" s="41" t="s">
        <v>17</v>
      </c>
      <c r="C80" s="34">
        <v>6</v>
      </c>
      <c r="D80" s="36">
        <v>40</v>
      </c>
      <c r="E80" s="36">
        <v>29</v>
      </c>
      <c r="F80" s="54"/>
      <c r="G80" s="54"/>
      <c r="H80" s="41"/>
      <c r="I80" s="41"/>
      <c r="J80" s="34">
        <f t="shared" si="11"/>
        <v>0</v>
      </c>
      <c r="M80" s="41"/>
      <c r="N80" s="41"/>
      <c r="O80" s="41">
        <f t="shared" si="10"/>
        <v>0</v>
      </c>
      <c r="P80" s="41"/>
      <c r="Q80" s="41"/>
      <c r="R80" s="41"/>
      <c r="S80" s="41"/>
      <c r="T80" s="41"/>
      <c r="U80" s="41"/>
      <c r="V80" s="41"/>
      <c r="W80" s="41">
        <f t="shared" si="12"/>
        <v>0</v>
      </c>
      <c r="X80" s="42"/>
      <c r="Y80" s="43">
        <f t="shared" si="13"/>
        <v>0</v>
      </c>
      <c r="Z80" s="41" t="s">
        <v>131</v>
      </c>
      <c r="AA80" s="37"/>
      <c r="AB80" s="42"/>
      <c r="AC80" s="50"/>
      <c r="AD80" s="42"/>
      <c r="AE80" s="41"/>
    </row>
    <row r="81" spans="1:35" x14ac:dyDescent="0.2">
      <c r="A81" s="41" t="s">
        <v>98</v>
      </c>
      <c r="B81" s="41" t="s">
        <v>429</v>
      </c>
      <c r="C81" s="34">
        <v>8</v>
      </c>
      <c r="D81" s="36">
        <v>29</v>
      </c>
      <c r="E81" s="36">
        <v>25</v>
      </c>
      <c r="F81" s="41"/>
      <c r="G81" s="41"/>
      <c r="H81" s="41"/>
      <c r="I81" s="41"/>
      <c r="J81" s="34">
        <f t="shared" si="11"/>
        <v>0</v>
      </c>
      <c r="K81" s="41"/>
      <c r="M81" s="41"/>
      <c r="N81" s="41"/>
      <c r="O81" s="41">
        <f t="shared" si="10"/>
        <v>0</v>
      </c>
      <c r="P81" s="41"/>
      <c r="Q81" s="41"/>
      <c r="R81" s="41"/>
      <c r="S81" s="41"/>
      <c r="T81" s="41"/>
      <c r="U81" s="41"/>
      <c r="V81" s="41"/>
      <c r="W81" s="41">
        <f t="shared" si="12"/>
        <v>0</v>
      </c>
      <c r="X81" s="42"/>
      <c r="Y81" s="43">
        <f t="shared" si="13"/>
        <v>0</v>
      </c>
      <c r="Z81" s="41" t="s">
        <v>131</v>
      </c>
      <c r="AA81" s="44"/>
      <c r="AB81" s="37"/>
      <c r="AC81" s="50"/>
      <c r="AD81" s="42"/>
      <c r="AE81" s="41"/>
    </row>
    <row r="82" spans="1:35" x14ac:dyDescent="0.2">
      <c r="A82" s="41" t="s">
        <v>371</v>
      </c>
      <c r="B82" s="41" t="s">
        <v>372</v>
      </c>
      <c r="C82" s="34">
        <v>8</v>
      </c>
      <c r="D82" s="36">
        <v>29</v>
      </c>
      <c r="E82" s="36">
        <v>25</v>
      </c>
      <c r="F82" s="41"/>
      <c r="G82" s="41"/>
      <c r="H82" s="41"/>
      <c r="I82" s="41"/>
      <c r="J82" s="34">
        <f t="shared" si="11"/>
        <v>0</v>
      </c>
      <c r="K82" s="41"/>
      <c r="M82" s="41"/>
      <c r="N82" s="41"/>
      <c r="O82" s="41">
        <f t="shared" si="10"/>
        <v>0</v>
      </c>
      <c r="P82" s="41"/>
      <c r="Q82" s="41"/>
      <c r="R82" s="41"/>
      <c r="S82" s="41"/>
      <c r="T82" s="41"/>
      <c r="U82" s="41"/>
      <c r="V82" s="41"/>
      <c r="W82" s="41">
        <f t="shared" si="12"/>
        <v>0</v>
      </c>
      <c r="X82" s="42"/>
      <c r="Y82" s="43">
        <f t="shared" si="13"/>
        <v>0</v>
      </c>
      <c r="Z82" s="41" t="s">
        <v>131</v>
      </c>
      <c r="AA82" s="37"/>
      <c r="AB82" s="42"/>
      <c r="AD82" s="36"/>
    </row>
    <row r="83" spans="1:35" x14ac:dyDescent="0.2">
      <c r="A83" s="41" t="s">
        <v>373</v>
      </c>
      <c r="B83" s="41" t="s">
        <v>372</v>
      </c>
      <c r="C83" s="34">
        <v>8</v>
      </c>
      <c r="D83" s="36">
        <v>29</v>
      </c>
      <c r="E83" s="36">
        <v>25</v>
      </c>
      <c r="F83" s="41"/>
      <c r="G83" s="41"/>
      <c r="H83" s="41"/>
      <c r="I83" s="41"/>
      <c r="J83" s="34">
        <f t="shared" si="11"/>
        <v>0</v>
      </c>
      <c r="K83" s="41"/>
      <c r="M83" s="41"/>
      <c r="N83" s="41"/>
      <c r="O83" s="41">
        <f t="shared" si="10"/>
        <v>0</v>
      </c>
      <c r="P83" s="41"/>
      <c r="Q83" s="41"/>
      <c r="R83" s="41"/>
      <c r="S83" s="41"/>
      <c r="T83" s="41"/>
      <c r="U83" s="41"/>
      <c r="V83" s="41"/>
      <c r="W83" s="41">
        <f t="shared" si="12"/>
        <v>0</v>
      </c>
      <c r="X83" s="42"/>
      <c r="Y83" s="43">
        <f t="shared" si="13"/>
        <v>0</v>
      </c>
      <c r="Z83" s="41" t="s">
        <v>131</v>
      </c>
      <c r="AA83" s="37"/>
      <c r="AB83" s="42"/>
      <c r="AD83" s="36"/>
    </row>
    <row r="84" spans="1:35" x14ac:dyDescent="0.2">
      <c r="A84" s="41" t="s">
        <v>168</v>
      </c>
      <c r="B84" s="41" t="s">
        <v>169</v>
      </c>
      <c r="C84" s="34">
        <v>7</v>
      </c>
      <c r="D84" s="36">
        <v>34</v>
      </c>
      <c r="E84" s="36">
        <v>27</v>
      </c>
      <c r="F84" s="41"/>
      <c r="G84" s="41"/>
      <c r="H84" s="41"/>
      <c r="I84" s="41"/>
      <c r="J84" s="34">
        <f t="shared" si="11"/>
        <v>0</v>
      </c>
      <c r="K84" s="41"/>
      <c r="M84" s="41"/>
      <c r="N84" s="41"/>
      <c r="O84" s="41">
        <f t="shared" si="10"/>
        <v>0</v>
      </c>
      <c r="P84" s="41"/>
      <c r="Q84" s="41"/>
      <c r="R84" s="41"/>
      <c r="S84" s="41"/>
      <c r="T84" s="41"/>
      <c r="U84" s="41"/>
      <c r="V84" s="41"/>
      <c r="W84" s="41">
        <f t="shared" si="12"/>
        <v>0</v>
      </c>
      <c r="X84" s="42"/>
      <c r="Y84" s="43">
        <f t="shared" si="13"/>
        <v>0</v>
      </c>
      <c r="Z84" s="41" t="s">
        <v>131</v>
      </c>
      <c r="AA84" s="44"/>
      <c r="AB84" s="42"/>
      <c r="AC84" s="50"/>
      <c r="AD84" s="42"/>
    </row>
    <row r="85" spans="1:35" x14ac:dyDescent="0.2">
      <c r="A85" s="41" t="s">
        <v>352</v>
      </c>
      <c r="B85" s="41" t="s">
        <v>353</v>
      </c>
      <c r="C85" s="34">
        <v>7</v>
      </c>
      <c r="D85" s="36">
        <v>34</v>
      </c>
      <c r="E85" s="36">
        <v>27</v>
      </c>
      <c r="F85" s="41"/>
      <c r="G85" s="41"/>
      <c r="H85" s="41"/>
      <c r="I85" s="41"/>
      <c r="J85" s="34">
        <f t="shared" si="11"/>
        <v>0</v>
      </c>
      <c r="K85" s="41"/>
      <c r="M85" s="41"/>
      <c r="N85" s="41"/>
      <c r="O85" s="41">
        <f t="shared" si="10"/>
        <v>0</v>
      </c>
      <c r="P85" s="41"/>
      <c r="Q85" s="41"/>
      <c r="R85" s="41"/>
      <c r="S85" s="41"/>
      <c r="T85" s="41"/>
      <c r="U85" s="41"/>
      <c r="V85" s="41"/>
      <c r="W85" s="41">
        <f t="shared" si="12"/>
        <v>0</v>
      </c>
      <c r="X85" s="42"/>
      <c r="Y85" s="43">
        <f t="shared" si="13"/>
        <v>0</v>
      </c>
      <c r="Z85" s="41" t="s">
        <v>131</v>
      </c>
      <c r="AA85" s="44"/>
      <c r="AB85" s="44"/>
      <c r="AC85" s="50"/>
      <c r="AD85" s="42"/>
      <c r="AE85" s="41"/>
      <c r="AI85" s="41"/>
    </row>
    <row r="86" spans="1:35" x14ac:dyDescent="0.2">
      <c r="A86" s="41" t="s">
        <v>15</v>
      </c>
      <c r="B86" s="41" t="s">
        <v>167</v>
      </c>
      <c r="C86" s="34">
        <v>7</v>
      </c>
      <c r="D86" s="36">
        <v>34</v>
      </c>
      <c r="E86" s="36">
        <v>27</v>
      </c>
      <c r="F86" s="41"/>
      <c r="G86" s="41"/>
      <c r="H86" s="41"/>
      <c r="I86" s="41"/>
      <c r="J86" s="34">
        <f t="shared" si="11"/>
        <v>0</v>
      </c>
      <c r="K86" s="41"/>
      <c r="M86" s="41"/>
      <c r="N86" s="41"/>
      <c r="O86" s="41">
        <f t="shared" si="10"/>
        <v>0</v>
      </c>
      <c r="P86" s="41"/>
      <c r="Q86" s="41"/>
      <c r="R86" s="41"/>
      <c r="S86" s="41"/>
      <c r="T86" s="41"/>
      <c r="U86" s="41"/>
      <c r="V86" s="41"/>
      <c r="W86" s="41">
        <f t="shared" si="12"/>
        <v>0</v>
      </c>
      <c r="X86" s="42"/>
      <c r="Y86" s="43">
        <f t="shared" si="13"/>
        <v>0</v>
      </c>
      <c r="Z86" s="41" t="s">
        <v>131</v>
      </c>
      <c r="AA86" s="44"/>
      <c r="AB86" s="42"/>
      <c r="AC86" s="50"/>
      <c r="AD86" s="42"/>
      <c r="AE86" s="41"/>
      <c r="AI86" s="41"/>
    </row>
    <row r="87" spans="1:35" x14ac:dyDescent="0.2">
      <c r="A87" s="41" t="s">
        <v>418</v>
      </c>
      <c r="B87" s="41" t="s">
        <v>419</v>
      </c>
      <c r="C87" s="34">
        <v>8</v>
      </c>
      <c r="D87" s="36">
        <v>29</v>
      </c>
      <c r="E87" s="36">
        <v>25</v>
      </c>
      <c r="F87" s="41"/>
      <c r="G87" s="41"/>
      <c r="H87" s="41"/>
      <c r="I87" s="41"/>
      <c r="J87" s="34">
        <f t="shared" si="11"/>
        <v>0</v>
      </c>
      <c r="K87" s="41"/>
      <c r="M87" s="41"/>
      <c r="N87" s="41"/>
      <c r="O87" s="41">
        <f t="shared" si="10"/>
        <v>0</v>
      </c>
      <c r="P87" s="41"/>
      <c r="Q87" s="41"/>
      <c r="R87" s="41"/>
      <c r="S87" s="41"/>
      <c r="T87" s="41"/>
      <c r="U87" s="41"/>
      <c r="V87" s="41"/>
      <c r="W87" s="41">
        <f t="shared" si="12"/>
        <v>0</v>
      </c>
      <c r="X87" s="42"/>
      <c r="Y87" s="43">
        <f t="shared" si="13"/>
        <v>0</v>
      </c>
      <c r="Z87" s="41" t="s">
        <v>131</v>
      </c>
      <c r="AA87" s="37"/>
      <c r="AB87" s="42"/>
      <c r="AD87" s="36"/>
      <c r="AE87" s="41"/>
    </row>
    <row r="88" spans="1:35" x14ac:dyDescent="0.2">
      <c r="A88" s="41" t="s">
        <v>161</v>
      </c>
      <c r="B88" s="41" t="s">
        <v>305</v>
      </c>
      <c r="C88" s="34">
        <v>8</v>
      </c>
      <c r="D88" s="36">
        <v>29</v>
      </c>
      <c r="E88" s="36">
        <v>25</v>
      </c>
      <c r="F88" s="41"/>
      <c r="G88" s="41"/>
      <c r="H88" s="41"/>
      <c r="I88" s="41"/>
      <c r="J88" s="34">
        <f t="shared" si="11"/>
        <v>0</v>
      </c>
      <c r="K88" s="41">
        <v>65156</v>
      </c>
      <c r="M88" s="41"/>
      <c r="N88" s="41"/>
      <c r="O88" s="41">
        <f t="shared" si="10"/>
        <v>1</v>
      </c>
      <c r="P88" s="41"/>
      <c r="Q88" s="41"/>
      <c r="R88" s="41"/>
      <c r="S88" s="41"/>
      <c r="T88" s="41"/>
      <c r="U88" s="41"/>
      <c r="V88" s="41"/>
      <c r="W88" s="41">
        <f t="shared" si="12"/>
        <v>0</v>
      </c>
      <c r="X88" s="42"/>
      <c r="Y88" s="43">
        <f t="shared" si="13"/>
        <v>25</v>
      </c>
      <c r="Z88" s="41" t="s">
        <v>131</v>
      </c>
      <c r="AA88" s="44">
        <v>43202</v>
      </c>
      <c r="AB88" s="42"/>
      <c r="AC88" s="44"/>
      <c r="AD88" s="36"/>
      <c r="AE88" s="41"/>
    </row>
    <row r="89" spans="1:35" x14ac:dyDescent="0.2">
      <c r="A89" s="41" t="s">
        <v>159</v>
      </c>
      <c r="B89" s="41" t="s">
        <v>160</v>
      </c>
      <c r="C89" s="34">
        <v>8</v>
      </c>
      <c r="D89" s="36">
        <v>29</v>
      </c>
      <c r="E89" s="36">
        <v>25</v>
      </c>
      <c r="F89" s="41"/>
      <c r="G89" s="41"/>
      <c r="H89" s="41"/>
      <c r="I89" s="41"/>
      <c r="J89" s="34">
        <f t="shared" si="11"/>
        <v>0</v>
      </c>
      <c r="K89" s="41">
        <v>65156</v>
      </c>
      <c r="M89" s="41"/>
      <c r="N89" s="41"/>
      <c r="O89" s="41">
        <f t="shared" si="10"/>
        <v>1</v>
      </c>
      <c r="P89" s="41"/>
      <c r="Q89" s="41"/>
      <c r="R89" s="41"/>
      <c r="S89" s="41"/>
      <c r="T89" s="41"/>
      <c r="U89" s="41"/>
      <c r="V89" s="41"/>
      <c r="W89" s="41">
        <f t="shared" si="12"/>
        <v>0</v>
      </c>
      <c r="X89" s="42"/>
      <c r="Y89" s="43">
        <f t="shared" si="13"/>
        <v>25</v>
      </c>
      <c r="Z89" s="41" t="s">
        <v>131</v>
      </c>
      <c r="AA89" s="44">
        <v>43202</v>
      </c>
      <c r="AB89" s="42"/>
      <c r="AC89" s="44"/>
      <c r="AD89" s="36"/>
      <c r="AE89" s="41"/>
    </row>
    <row r="90" spans="1:35" x14ac:dyDescent="0.2">
      <c r="A90" s="41" t="s">
        <v>91</v>
      </c>
      <c r="B90" s="41" t="s">
        <v>92</v>
      </c>
      <c r="C90" s="34">
        <v>6</v>
      </c>
      <c r="D90" s="36">
        <v>40</v>
      </c>
      <c r="E90" s="36">
        <v>29</v>
      </c>
      <c r="F90" s="54">
        <v>65208</v>
      </c>
      <c r="G90" s="54"/>
      <c r="H90" s="41"/>
      <c r="I90" s="41"/>
      <c r="J90" s="34">
        <f t="shared" si="11"/>
        <v>1</v>
      </c>
      <c r="K90" s="41">
        <v>65154</v>
      </c>
      <c r="M90" s="41"/>
      <c r="N90" s="41"/>
      <c r="O90" s="41">
        <f t="shared" si="10"/>
        <v>1</v>
      </c>
      <c r="P90" s="54">
        <v>65208</v>
      </c>
      <c r="Q90" s="54">
        <v>65208</v>
      </c>
      <c r="R90" s="54"/>
      <c r="S90" s="54"/>
      <c r="T90" s="41"/>
      <c r="U90" s="41"/>
      <c r="V90" s="41"/>
      <c r="W90" s="41">
        <f t="shared" si="12"/>
        <v>2</v>
      </c>
      <c r="X90" s="42"/>
      <c r="Y90" s="43">
        <f t="shared" si="13"/>
        <v>119</v>
      </c>
      <c r="Z90" s="41" t="s">
        <v>131</v>
      </c>
      <c r="AA90" s="44">
        <v>43202</v>
      </c>
      <c r="AB90" s="42"/>
      <c r="AC90" s="50"/>
      <c r="AD90" s="42"/>
    </row>
    <row r="91" spans="1:35" x14ac:dyDescent="0.2">
      <c r="A91" s="41" t="s">
        <v>45</v>
      </c>
      <c r="B91" s="41" t="s">
        <v>351</v>
      </c>
      <c r="C91" s="34">
        <v>7</v>
      </c>
      <c r="D91" s="36">
        <v>34</v>
      </c>
      <c r="E91" s="36">
        <v>27</v>
      </c>
      <c r="F91" s="54">
        <v>64932</v>
      </c>
      <c r="G91" s="41"/>
      <c r="H91" s="41"/>
      <c r="I91" s="41"/>
      <c r="J91" s="34">
        <f t="shared" si="11"/>
        <v>1</v>
      </c>
      <c r="K91" s="54">
        <v>64919</v>
      </c>
      <c r="M91" s="41"/>
      <c r="N91" s="41"/>
      <c r="O91" s="41">
        <f t="shared" si="10"/>
        <v>1</v>
      </c>
      <c r="P91" s="54">
        <v>64932</v>
      </c>
      <c r="Q91" s="41"/>
      <c r="R91" s="54"/>
      <c r="S91" s="41"/>
      <c r="T91" s="41"/>
      <c r="U91" s="41"/>
      <c r="V91" s="41"/>
      <c r="W91" s="41">
        <f t="shared" si="12"/>
        <v>1</v>
      </c>
      <c r="X91" s="42"/>
      <c r="Y91" s="43">
        <f t="shared" si="13"/>
        <v>86</v>
      </c>
      <c r="Z91" s="41" t="s">
        <v>131</v>
      </c>
      <c r="AA91" s="44">
        <v>43202</v>
      </c>
      <c r="AB91" s="42"/>
      <c r="AC91" s="37"/>
      <c r="AD91" s="42"/>
    </row>
    <row r="92" spans="1:35" x14ac:dyDescent="0.2">
      <c r="A92" s="41" t="s">
        <v>246</v>
      </c>
      <c r="B92" s="41" t="s">
        <v>212</v>
      </c>
      <c r="C92" s="34">
        <v>8</v>
      </c>
      <c r="D92" s="36">
        <v>29</v>
      </c>
      <c r="E92" s="36">
        <v>25</v>
      </c>
      <c r="F92" s="41"/>
      <c r="G92" s="41"/>
      <c r="H92" s="41"/>
      <c r="I92" s="41"/>
      <c r="J92" s="34">
        <f t="shared" si="11"/>
        <v>0</v>
      </c>
      <c r="K92" s="54">
        <v>64932</v>
      </c>
      <c r="M92" s="41"/>
      <c r="N92" s="41"/>
      <c r="O92" s="41">
        <f t="shared" si="10"/>
        <v>1</v>
      </c>
      <c r="P92" s="41"/>
      <c r="Q92" s="41"/>
      <c r="R92" s="41"/>
      <c r="S92" s="41"/>
      <c r="T92" s="41"/>
      <c r="U92" s="41"/>
      <c r="V92" s="41"/>
      <c r="W92" s="41">
        <f t="shared" si="12"/>
        <v>0</v>
      </c>
      <c r="X92" s="42"/>
      <c r="Y92" s="43">
        <f t="shared" si="13"/>
        <v>25</v>
      </c>
      <c r="Z92" s="58" t="s">
        <v>600</v>
      </c>
      <c r="AA92" s="37"/>
      <c r="AB92" s="42"/>
      <c r="AC92" s="37"/>
      <c r="AD92" s="42">
        <f>+Y92</f>
        <v>25</v>
      </c>
    </row>
    <row r="93" spans="1:35" x14ac:dyDescent="0.2">
      <c r="A93" s="41" t="s">
        <v>106</v>
      </c>
      <c r="B93" s="41" t="s">
        <v>212</v>
      </c>
      <c r="C93" s="34">
        <v>8</v>
      </c>
      <c r="D93" s="36">
        <v>29</v>
      </c>
      <c r="E93" s="36">
        <v>25</v>
      </c>
      <c r="F93" s="54"/>
      <c r="G93" s="54"/>
      <c r="H93" s="54"/>
      <c r="I93" s="41"/>
      <c r="J93" s="34">
        <f t="shared" si="11"/>
        <v>0</v>
      </c>
      <c r="K93" s="41"/>
      <c r="M93" s="41"/>
      <c r="N93" s="41"/>
      <c r="O93" s="41">
        <f t="shared" si="10"/>
        <v>0</v>
      </c>
      <c r="P93" s="54"/>
      <c r="Q93" s="54"/>
      <c r="R93" s="54"/>
      <c r="S93" s="54"/>
      <c r="T93" s="41"/>
      <c r="U93" s="41"/>
      <c r="V93" s="41"/>
      <c r="W93" s="41">
        <f t="shared" si="12"/>
        <v>0</v>
      </c>
      <c r="X93" s="42"/>
      <c r="Y93" s="43">
        <f t="shared" si="13"/>
        <v>0</v>
      </c>
      <c r="Z93" s="41" t="s">
        <v>131</v>
      </c>
      <c r="AA93" s="37"/>
      <c r="AB93" s="42"/>
      <c r="AC93" s="37"/>
      <c r="AD93" s="42"/>
    </row>
    <row r="94" spans="1:35" x14ac:dyDescent="0.2">
      <c r="A94" s="41" t="s">
        <v>61</v>
      </c>
      <c r="B94" s="41" t="s">
        <v>62</v>
      </c>
      <c r="C94" s="34">
        <v>6</v>
      </c>
      <c r="D94" s="36">
        <v>40</v>
      </c>
      <c r="E94" s="36">
        <v>29</v>
      </c>
      <c r="F94" s="54">
        <v>64549</v>
      </c>
      <c r="G94" s="54"/>
      <c r="H94" s="41"/>
      <c r="I94" s="41"/>
      <c r="J94" s="34">
        <f t="shared" si="11"/>
        <v>1</v>
      </c>
      <c r="K94" s="54">
        <v>63195</v>
      </c>
      <c r="M94" s="41"/>
      <c r="N94" s="41"/>
      <c r="O94" s="41">
        <f t="shared" si="10"/>
        <v>1</v>
      </c>
      <c r="P94" s="54">
        <v>64549</v>
      </c>
      <c r="Q94" s="54">
        <v>64549</v>
      </c>
      <c r="R94" s="54"/>
      <c r="S94" s="54"/>
      <c r="T94" s="41"/>
      <c r="U94" s="41"/>
      <c r="V94" s="41"/>
      <c r="W94" s="41">
        <f t="shared" si="12"/>
        <v>2</v>
      </c>
      <c r="X94" s="42"/>
      <c r="Y94" s="43">
        <f t="shared" si="13"/>
        <v>119</v>
      </c>
      <c r="Z94" s="41" t="s">
        <v>131</v>
      </c>
      <c r="AA94" s="44">
        <v>43202</v>
      </c>
      <c r="AB94" s="42"/>
      <c r="AD94" s="36"/>
    </row>
    <row r="95" spans="1:35" x14ac:dyDescent="0.2">
      <c r="A95" s="41" t="s">
        <v>275</v>
      </c>
      <c r="B95" s="41" t="s">
        <v>139</v>
      </c>
      <c r="C95" s="34">
        <v>7</v>
      </c>
      <c r="D95" s="36">
        <v>34</v>
      </c>
      <c r="E95" s="36">
        <v>27</v>
      </c>
      <c r="F95" s="54"/>
      <c r="G95" s="54"/>
      <c r="H95" s="41"/>
      <c r="I95" s="41"/>
      <c r="J95" s="34">
        <f t="shared" si="11"/>
        <v>0</v>
      </c>
      <c r="K95" s="41"/>
      <c r="M95" s="41"/>
      <c r="N95" s="41"/>
      <c r="O95" s="41">
        <f t="shared" si="10"/>
        <v>0</v>
      </c>
      <c r="P95" s="54"/>
      <c r="Q95" s="54"/>
      <c r="R95" s="54"/>
      <c r="S95" s="54"/>
      <c r="T95" s="41"/>
      <c r="U95" s="41"/>
      <c r="V95" s="41"/>
      <c r="W95" s="41">
        <f t="shared" si="12"/>
        <v>0</v>
      </c>
      <c r="X95" s="42"/>
      <c r="Y95" s="43">
        <f t="shared" si="13"/>
        <v>0</v>
      </c>
      <c r="Z95" s="51" t="s">
        <v>204</v>
      </c>
      <c r="AA95" s="37"/>
      <c r="AB95" s="42"/>
      <c r="AC95" s="50"/>
      <c r="AD95" s="42">
        <f>+Y95</f>
        <v>0</v>
      </c>
      <c r="AE95" s="41"/>
    </row>
    <row r="96" spans="1:35" x14ac:dyDescent="0.2">
      <c r="A96" t="s">
        <v>67</v>
      </c>
      <c r="B96" t="s">
        <v>68</v>
      </c>
      <c r="C96">
        <v>8</v>
      </c>
      <c r="D96" s="5">
        <f>+'4 8 17 payroll'!$AG$2</f>
        <v>29</v>
      </c>
      <c r="E96" s="57">
        <v>25</v>
      </c>
      <c r="F96" s="2">
        <v>64834</v>
      </c>
      <c r="H96" s="2"/>
      <c r="I96" s="2"/>
      <c r="J96" s="34">
        <f t="shared" si="11"/>
        <v>1</v>
      </c>
      <c r="K96" s="54">
        <v>64833</v>
      </c>
      <c r="L96" s="34">
        <v>64835</v>
      </c>
      <c r="M96" s="41">
        <v>64839</v>
      </c>
      <c r="N96" s="54">
        <v>64832</v>
      </c>
      <c r="O96" s="41">
        <f t="shared" si="10"/>
        <v>4</v>
      </c>
      <c r="P96" s="2">
        <v>64834</v>
      </c>
      <c r="Q96" s="41">
        <v>64834</v>
      </c>
      <c r="R96" s="41"/>
      <c r="S96" s="41"/>
      <c r="T96" s="41"/>
      <c r="U96" s="41"/>
      <c r="V96" s="41"/>
      <c r="W96" s="41">
        <f>COUNT(P96:V96)</f>
        <v>2</v>
      </c>
      <c r="X96" s="42"/>
      <c r="Y96" s="43">
        <f t="shared" si="13"/>
        <v>179</v>
      </c>
      <c r="Z96" s="8" t="s">
        <v>131</v>
      </c>
      <c r="AA96" s="19">
        <v>43202</v>
      </c>
      <c r="AB96"/>
      <c r="AC96" s="20"/>
      <c r="AD96" s="5"/>
    </row>
    <row r="97" spans="1:35" x14ac:dyDescent="0.2">
      <c r="A97" s="41" t="s">
        <v>0</v>
      </c>
      <c r="B97" s="41" t="s">
        <v>263</v>
      </c>
      <c r="C97" s="34">
        <v>7</v>
      </c>
      <c r="D97" s="36">
        <v>34</v>
      </c>
      <c r="E97" s="36">
        <v>27</v>
      </c>
      <c r="F97" s="54"/>
      <c r="G97" s="41"/>
      <c r="H97" s="41"/>
      <c r="I97" s="41"/>
      <c r="J97" s="34">
        <f t="shared" si="11"/>
        <v>0</v>
      </c>
      <c r="K97" s="41"/>
      <c r="M97" s="41"/>
      <c r="N97" s="41"/>
      <c r="O97" s="41">
        <f t="shared" si="10"/>
        <v>0</v>
      </c>
      <c r="P97" s="41"/>
      <c r="Q97" s="41"/>
      <c r="R97" s="41"/>
      <c r="S97" s="41"/>
      <c r="T97" s="41"/>
      <c r="U97" s="41"/>
      <c r="V97" s="41"/>
      <c r="W97" s="41">
        <f t="shared" si="12"/>
        <v>0</v>
      </c>
      <c r="X97" s="42"/>
      <c r="Y97" s="43">
        <f t="shared" si="13"/>
        <v>0</v>
      </c>
      <c r="Z97" s="41" t="s">
        <v>131</v>
      </c>
      <c r="AA97" s="37"/>
      <c r="AB97" s="44"/>
      <c r="AC97" s="37"/>
      <c r="AD97" s="42"/>
      <c r="AE97" s="45"/>
    </row>
    <row r="98" spans="1:35" x14ac:dyDescent="0.2">
      <c r="A98" s="41" t="s">
        <v>432</v>
      </c>
      <c r="B98" s="41" t="s">
        <v>433</v>
      </c>
      <c r="C98" s="34">
        <v>8</v>
      </c>
      <c r="D98" s="36">
        <v>29</v>
      </c>
      <c r="E98" s="36">
        <v>25</v>
      </c>
      <c r="F98" s="41"/>
      <c r="G98" s="41"/>
      <c r="H98" s="41"/>
      <c r="I98" s="41"/>
      <c r="J98" s="34">
        <f t="shared" si="11"/>
        <v>0</v>
      </c>
      <c r="K98" s="41"/>
      <c r="M98" s="41"/>
      <c r="N98" s="41"/>
      <c r="O98" s="41">
        <f t="shared" si="10"/>
        <v>0</v>
      </c>
      <c r="P98" s="41"/>
      <c r="Q98" s="41"/>
      <c r="R98" s="41"/>
      <c r="S98" s="41"/>
      <c r="T98" s="41"/>
      <c r="U98" s="41"/>
      <c r="V98" s="41"/>
      <c r="W98" s="41">
        <f t="shared" si="12"/>
        <v>0</v>
      </c>
      <c r="X98" s="42"/>
      <c r="Y98" s="43">
        <f t="shared" si="13"/>
        <v>0</v>
      </c>
      <c r="Z98" s="41" t="s">
        <v>131</v>
      </c>
      <c r="AA98" s="37"/>
      <c r="AB98" s="42"/>
      <c r="AC98" s="37"/>
      <c r="AD98" s="42"/>
      <c r="AE98" s="45"/>
    </row>
    <row r="99" spans="1:35" x14ac:dyDescent="0.2">
      <c r="A99" s="41" t="s">
        <v>57</v>
      </c>
      <c r="B99" s="41" t="s">
        <v>170</v>
      </c>
      <c r="C99" s="34">
        <v>6</v>
      </c>
      <c r="D99" s="36">
        <v>40</v>
      </c>
      <c r="E99" s="36">
        <v>29</v>
      </c>
      <c r="F99" s="41"/>
      <c r="G99" s="41"/>
      <c r="H99" s="41"/>
      <c r="I99" s="41"/>
      <c r="J99" s="34">
        <f t="shared" si="11"/>
        <v>0</v>
      </c>
      <c r="K99" s="41"/>
      <c r="M99" s="41"/>
      <c r="N99" s="41"/>
      <c r="O99" s="41">
        <f t="shared" si="10"/>
        <v>0</v>
      </c>
      <c r="P99" s="41"/>
      <c r="Q99" s="41"/>
      <c r="R99" s="41"/>
      <c r="S99" s="41"/>
      <c r="T99" s="41"/>
      <c r="U99" s="41"/>
      <c r="V99" s="41"/>
      <c r="W99" s="41">
        <f t="shared" si="12"/>
        <v>0</v>
      </c>
      <c r="X99" s="42"/>
      <c r="Y99" s="43">
        <f t="shared" si="13"/>
        <v>0</v>
      </c>
      <c r="Z99" s="41" t="s">
        <v>131</v>
      </c>
      <c r="AA99" s="37"/>
      <c r="AB99" s="44"/>
      <c r="AC99" s="37"/>
      <c r="AD99" s="42"/>
      <c r="AE99" s="41"/>
    </row>
    <row r="100" spans="1:35" x14ac:dyDescent="0.2">
      <c r="A100" s="41" t="s">
        <v>251</v>
      </c>
      <c r="B100" s="41" t="s">
        <v>213</v>
      </c>
      <c r="C100" s="34">
        <v>8</v>
      </c>
      <c r="D100" s="36">
        <v>29</v>
      </c>
      <c r="E100" s="36">
        <v>25</v>
      </c>
      <c r="F100" s="54"/>
      <c r="G100" s="41"/>
      <c r="H100" s="41"/>
      <c r="I100" s="41"/>
      <c r="J100" s="34">
        <f t="shared" si="11"/>
        <v>0</v>
      </c>
      <c r="K100" s="41"/>
      <c r="M100" s="41"/>
      <c r="N100" s="41"/>
      <c r="O100" s="41">
        <f t="shared" si="10"/>
        <v>0</v>
      </c>
      <c r="P100" s="41"/>
      <c r="Q100" s="41"/>
      <c r="R100" s="41"/>
      <c r="S100" s="41"/>
      <c r="T100" s="41"/>
      <c r="U100" s="41"/>
      <c r="V100" s="41"/>
      <c r="W100" s="41">
        <f t="shared" si="12"/>
        <v>0</v>
      </c>
      <c r="X100" s="42"/>
      <c r="Y100" s="43">
        <f t="shared" si="13"/>
        <v>0</v>
      </c>
      <c r="Z100" s="41" t="s">
        <v>245</v>
      </c>
      <c r="AA100" s="37"/>
      <c r="AB100" s="42"/>
      <c r="AC100" s="33"/>
      <c r="AD100" s="42"/>
      <c r="AI100" s="41"/>
    </row>
    <row r="101" spans="1:35" x14ac:dyDescent="0.2">
      <c r="A101" s="41" t="s">
        <v>86</v>
      </c>
      <c r="B101" s="41" t="s">
        <v>213</v>
      </c>
      <c r="C101" s="34">
        <v>6</v>
      </c>
      <c r="D101" s="36">
        <v>40</v>
      </c>
      <c r="E101" s="36">
        <v>29</v>
      </c>
      <c r="F101" s="54"/>
      <c r="G101" s="41"/>
      <c r="H101" s="41"/>
      <c r="I101" s="41"/>
      <c r="J101" s="34">
        <f t="shared" ref="J101:J137" si="14">COUNT(F101:I101)</f>
        <v>0</v>
      </c>
      <c r="K101" s="41"/>
      <c r="M101" s="41"/>
      <c r="N101" s="41"/>
      <c r="O101" s="41">
        <f t="shared" si="10"/>
        <v>0</v>
      </c>
      <c r="P101" s="41"/>
      <c r="Q101" s="41"/>
      <c r="R101" s="41"/>
      <c r="S101" s="41"/>
      <c r="T101" s="41"/>
      <c r="U101" s="41"/>
      <c r="V101" s="41"/>
      <c r="W101" s="41">
        <f t="shared" ref="W101:W137" si="15">COUNT(P101:V101)</f>
        <v>0</v>
      </c>
      <c r="X101" s="42"/>
      <c r="Y101" s="43">
        <f t="shared" ref="Y101:Y137" si="16">+(J101*D101)+(O101*E101)+(W101*$AH$7)+X101</f>
        <v>0</v>
      </c>
      <c r="Z101" s="41" t="s">
        <v>131</v>
      </c>
      <c r="AA101" s="44"/>
      <c r="AB101" s="42">
        <f>SUM(Y100:Y101)</f>
        <v>0</v>
      </c>
      <c r="AC101" s="50"/>
      <c r="AD101" s="42"/>
      <c r="AE101"/>
      <c r="AF101"/>
      <c r="AG101"/>
      <c r="AH101"/>
      <c r="AI101" s="41"/>
    </row>
    <row r="102" spans="1:35" x14ac:dyDescent="0.2">
      <c r="A102" s="41" t="s">
        <v>171</v>
      </c>
      <c r="B102" s="41" t="s">
        <v>172</v>
      </c>
      <c r="C102" s="34">
        <v>6</v>
      </c>
      <c r="D102" s="36">
        <v>40</v>
      </c>
      <c r="E102" s="36">
        <v>29</v>
      </c>
      <c r="F102" s="54">
        <v>64832</v>
      </c>
      <c r="G102" s="54">
        <v>64839</v>
      </c>
      <c r="H102" s="54"/>
      <c r="I102" s="41"/>
      <c r="J102" s="34">
        <f t="shared" si="14"/>
        <v>2</v>
      </c>
      <c r="K102" s="41">
        <v>63191</v>
      </c>
      <c r="M102" s="41"/>
      <c r="N102" s="41"/>
      <c r="O102" s="41">
        <f t="shared" si="10"/>
        <v>1</v>
      </c>
      <c r="P102" s="41">
        <v>64839</v>
      </c>
      <c r="Q102" s="41"/>
      <c r="R102" s="41"/>
      <c r="S102" s="41"/>
      <c r="T102" s="41"/>
      <c r="U102" s="41"/>
      <c r="V102" s="41"/>
      <c r="W102" s="41">
        <f t="shared" si="15"/>
        <v>1</v>
      </c>
      <c r="X102" s="42"/>
      <c r="Y102" s="43">
        <f t="shared" si="16"/>
        <v>134</v>
      </c>
      <c r="Z102" s="41" t="s">
        <v>131</v>
      </c>
      <c r="AA102" s="37">
        <v>43202</v>
      </c>
      <c r="AB102" s="42"/>
      <c r="AC102" s="33"/>
      <c r="AD102" s="36"/>
      <c r="AI102" s="41"/>
    </row>
    <row r="103" spans="1:35" x14ac:dyDescent="0.2">
      <c r="A103" s="41" t="s">
        <v>27</v>
      </c>
      <c r="B103" s="41" t="s">
        <v>30</v>
      </c>
      <c r="C103" s="34">
        <v>8</v>
      </c>
      <c r="D103" s="36">
        <v>29</v>
      </c>
      <c r="E103" s="36">
        <v>25</v>
      </c>
      <c r="F103" s="54">
        <v>63192</v>
      </c>
      <c r="G103" s="41"/>
      <c r="H103" s="41"/>
      <c r="I103" s="41"/>
      <c r="J103" s="34">
        <f t="shared" si="14"/>
        <v>1</v>
      </c>
      <c r="K103" s="54">
        <v>63194</v>
      </c>
      <c r="M103" s="41"/>
      <c r="N103" s="41"/>
      <c r="O103" s="41">
        <f t="shared" si="10"/>
        <v>1</v>
      </c>
      <c r="P103" s="41">
        <v>63192</v>
      </c>
      <c r="Q103" s="41">
        <v>63192</v>
      </c>
      <c r="R103" s="41"/>
      <c r="S103" s="41"/>
      <c r="T103" s="41"/>
      <c r="U103" s="41"/>
      <c r="V103" s="41"/>
      <c r="W103" s="41">
        <f t="shared" si="15"/>
        <v>2</v>
      </c>
      <c r="X103" s="42"/>
      <c r="Y103" s="43">
        <f t="shared" si="16"/>
        <v>104</v>
      </c>
      <c r="Z103" s="41" t="s">
        <v>131</v>
      </c>
      <c r="AA103" s="37">
        <v>43202</v>
      </c>
      <c r="AB103" s="44"/>
      <c r="AD103" s="42"/>
      <c r="AI103" s="41"/>
    </row>
    <row r="104" spans="1:35" x14ac:dyDescent="0.2">
      <c r="A104" s="41" t="s">
        <v>386</v>
      </c>
      <c r="B104" s="41" t="s">
        <v>387</v>
      </c>
      <c r="C104" s="34">
        <v>8</v>
      </c>
      <c r="D104" s="36">
        <v>29</v>
      </c>
      <c r="E104" s="36">
        <v>25</v>
      </c>
      <c r="F104" s="41"/>
      <c r="G104" s="41"/>
      <c r="H104" s="41"/>
      <c r="I104" s="41"/>
      <c r="J104" s="34">
        <f t="shared" si="14"/>
        <v>0</v>
      </c>
      <c r="K104" s="54"/>
      <c r="M104" s="41"/>
      <c r="N104" s="41"/>
      <c r="O104" s="41">
        <f t="shared" si="10"/>
        <v>0</v>
      </c>
      <c r="P104" s="41"/>
      <c r="Q104" s="41"/>
      <c r="R104" s="41"/>
      <c r="S104" s="41"/>
      <c r="T104" s="41"/>
      <c r="U104" s="41"/>
      <c r="V104" s="41"/>
      <c r="W104" s="41">
        <f t="shared" si="15"/>
        <v>0</v>
      </c>
      <c r="X104" s="42"/>
      <c r="Y104" s="43">
        <f t="shared" si="16"/>
        <v>0</v>
      </c>
      <c r="Z104" s="41" t="s">
        <v>131</v>
      </c>
      <c r="AA104" s="37"/>
      <c r="AB104" s="42"/>
      <c r="AD104" s="42"/>
      <c r="AE104" s="37"/>
      <c r="AI104" s="41"/>
    </row>
    <row r="105" spans="1:35" x14ac:dyDescent="0.2">
      <c r="A105" s="41" t="s">
        <v>219</v>
      </c>
      <c r="B105" s="41" t="s">
        <v>143</v>
      </c>
      <c r="C105" s="34">
        <v>8</v>
      </c>
      <c r="D105" s="36">
        <v>29</v>
      </c>
      <c r="E105" s="36">
        <v>25</v>
      </c>
      <c r="F105" s="54">
        <v>64547</v>
      </c>
      <c r="G105" s="54">
        <v>65108</v>
      </c>
      <c r="H105" s="41"/>
      <c r="I105" s="41"/>
      <c r="J105" s="34">
        <f t="shared" si="14"/>
        <v>2</v>
      </c>
      <c r="K105" s="54"/>
      <c r="M105" s="41"/>
      <c r="N105" s="41"/>
      <c r="O105" s="41">
        <f t="shared" si="10"/>
        <v>0</v>
      </c>
      <c r="P105" s="54">
        <v>64547</v>
      </c>
      <c r="Q105" s="54">
        <v>65108</v>
      </c>
      <c r="R105" s="54">
        <v>64547</v>
      </c>
      <c r="S105" s="54">
        <v>65108</v>
      </c>
      <c r="T105" s="41"/>
      <c r="U105" s="41"/>
      <c r="V105" s="41"/>
      <c r="W105" s="41">
        <f t="shared" si="15"/>
        <v>4</v>
      </c>
      <c r="X105" s="42"/>
      <c r="Y105" s="43">
        <f t="shared" si="16"/>
        <v>158</v>
      </c>
      <c r="Z105" s="41" t="s">
        <v>131</v>
      </c>
      <c r="AA105" s="37">
        <v>43202</v>
      </c>
      <c r="AB105" s="42"/>
      <c r="AC105" s="37"/>
      <c r="AD105" s="42"/>
      <c r="AE105" s="37"/>
      <c r="AI105" s="41"/>
    </row>
    <row r="106" spans="1:35" x14ac:dyDescent="0.2">
      <c r="A106" s="41" t="s">
        <v>28</v>
      </c>
      <c r="B106" s="41" t="s">
        <v>174</v>
      </c>
      <c r="C106" s="34">
        <v>8</v>
      </c>
      <c r="D106" s="36">
        <v>29</v>
      </c>
      <c r="E106" s="36">
        <v>25</v>
      </c>
      <c r="F106" s="54"/>
      <c r="G106" s="41"/>
      <c r="H106" s="41"/>
      <c r="I106" s="41"/>
      <c r="J106" s="34">
        <f t="shared" si="14"/>
        <v>0</v>
      </c>
      <c r="K106" s="41"/>
      <c r="M106" s="41"/>
      <c r="N106" s="41"/>
      <c r="O106" s="41">
        <f t="shared" si="10"/>
        <v>0</v>
      </c>
      <c r="P106" s="41"/>
      <c r="Q106" s="41"/>
      <c r="R106" s="41"/>
      <c r="S106" s="41"/>
      <c r="T106" s="41"/>
      <c r="U106" s="41"/>
      <c r="V106" s="41"/>
      <c r="W106" s="41">
        <f t="shared" si="15"/>
        <v>0</v>
      </c>
      <c r="X106" s="42"/>
      <c r="Y106" s="43">
        <f t="shared" si="16"/>
        <v>0</v>
      </c>
      <c r="Z106" s="41" t="s">
        <v>131</v>
      </c>
      <c r="AA106" s="44"/>
      <c r="AB106" s="42"/>
      <c r="AC106" s="37"/>
      <c r="AD106" s="42"/>
      <c r="AE106" s="37"/>
      <c r="AI106" s="41"/>
    </row>
    <row r="107" spans="1:35" x14ac:dyDescent="0.2">
      <c r="A107" s="54" t="s">
        <v>465</v>
      </c>
      <c r="B107" s="54" t="s">
        <v>174</v>
      </c>
      <c r="C107" s="55">
        <v>8</v>
      </c>
      <c r="D107" s="36">
        <v>29</v>
      </c>
      <c r="E107" s="36">
        <v>25</v>
      </c>
      <c r="F107" s="54"/>
      <c r="G107" s="41"/>
      <c r="H107" s="41"/>
      <c r="I107" s="41"/>
      <c r="J107" s="34">
        <f t="shared" ref="J107" si="17">COUNT(F107:I107)</f>
        <v>0</v>
      </c>
      <c r="K107" s="54"/>
      <c r="M107" s="41"/>
      <c r="N107" s="41"/>
      <c r="O107" s="41">
        <f t="shared" si="10"/>
        <v>0</v>
      </c>
      <c r="P107" s="41"/>
      <c r="Q107" s="41"/>
      <c r="R107" s="41"/>
      <c r="S107" s="41"/>
      <c r="T107" s="41"/>
      <c r="U107" s="41"/>
      <c r="V107" s="41"/>
      <c r="W107" s="41">
        <f t="shared" ref="W107:W108" si="18">COUNT(P107:V107)</f>
        <v>0</v>
      </c>
      <c r="X107" s="42"/>
      <c r="Y107" s="43">
        <f t="shared" ref="Y107:Y108" si="19">+(J107*D107)+(O107*E107)+(W107*$AH$7)+X107</f>
        <v>0</v>
      </c>
      <c r="Z107" s="54" t="s">
        <v>131</v>
      </c>
      <c r="AA107" s="44"/>
      <c r="AB107" s="42"/>
      <c r="AC107" s="37"/>
      <c r="AD107" s="42">
        <f>$Y$107</f>
        <v>0</v>
      </c>
      <c r="AE107" s="37"/>
      <c r="AI107" s="41"/>
    </row>
    <row r="108" spans="1:35" x14ac:dyDescent="0.2">
      <c r="A108" s="41" t="s">
        <v>28</v>
      </c>
      <c r="B108" s="41" t="s">
        <v>211</v>
      </c>
      <c r="C108" s="34">
        <v>6</v>
      </c>
      <c r="D108" s="36">
        <v>40</v>
      </c>
      <c r="E108" s="36">
        <v>29</v>
      </c>
      <c r="F108" s="54"/>
      <c r="G108" s="41"/>
      <c r="H108" s="41"/>
      <c r="I108" s="41"/>
      <c r="J108" s="34">
        <f t="shared" si="14"/>
        <v>0</v>
      </c>
      <c r="K108" s="41"/>
      <c r="M108" s="41"/>
      <c r="N108" s="41"/>
      <c r="O108" s="41">
        <f t="shared" si="10"/>
        <v>0</v>
      </c>
      <c r="P108" s="41"/>
      <c r="Q108" s="41"/>
      <c r="R108" s="41"/>
      <c r="S108" s="41"/>
      <c r="T108" s="41"/>
      <c r="U108" s="41"/>
      <c r="V108" s="41"/>
      <c r="W108" s="41">
        <f t="shared" si="18"/>
        <v>0</v>
      </c>
      <c r="X108" s="42"/>
      <c r="Y108" s="43">
        <f t="shared" si="19"/>
        <v>0</v>
      </c>
      <c r="Z108" s="41" t="s">
        <v>131</v>
      </c>
      <c r="AA108" s="44"/>
      <c r="AB108" s="44"/>
      <c r="AC108" s="50"/>
      <c r="AD108" s="42"/>
      <c r="AE108" s="37"/>
      <c r="AI108" s="41"/>
    </row>
    <row r="109" spans="1:35" x14ac:dyDescent="0.2">
      <c r="A109" s="41" t="s">
        <v>13</v>
      </c>
      <c r="B109" s="41" t="s">
        <v>14</v>
      </c>
      <c r="C109" s="34">
        <v>5</v>
      </c>
      <c r="D109" s="36">
        <v>47</v>
      </c>
      <c r="E109" s="36">
        <v>32</v>
      </c>
      <c r="F109" s="54"/>
      <c r="G109" s="54"/>
      <c r="H109" s="54"/>
      <c r="I109" s="41"/>
      <c r="J109" s="34">
        <f t="shared" si="14"/>
        <v>0</v>
      </c>
      <c r="K109" s="41"/>
      <c r="M109" s="41"/>
      <c r="N109" s="41"/>
      <c r="O109" s="41">
        <f t="shared" si="10"/>
        <v>0</v>
      </c>
      <c r="P109" s="41"/>
      <c r="Q109" s="41"/>
      <c r="R109" s="41"/>
      <c r="S109" s="54"/>
      <c r="T109" s="54"/>
      <c r="U109" s="54"/>
      <c r="V109" s="41"/>
      <c r="W109" s="41">
        <f t="shared" si="15"/>
        <v>0</v>
      </c>
      <c r="X109" s="42"/>
      <c r="Y109" s="43">
        <f t="shared" si="16"/>
        <v>0</v>
      </c>
      <c r="Z109" s="41" t="s">
        <v>131</v>
      </c>
      <c r="AA109" s="37"/>
      <c r="AB109" s="44"/>
      <c r="AC109" s="33"/>
      <c r="AD109" s="36"/>
      <c r="AE109" s="37"/>
      <c r="AI109" s="41"/>
    </row>
    <row r="110" spans="1:35" x14ac:dyDescent="0.2">
      <c r="A110" s="41" t="s">
        <v>30</v>
      </c>
      <c r="B110" s="41" t="s">
        <v>85</v>
      </c>
      <c r="C110" s="34">
        <v>6</v>
      </c>
      <c r="D110" s="36">
        <v>40</v>
      </c>
      <c r="E110" s="36">
        <v>29</v>
      </c>
      <c r="F110" s="54">
        <v>65158</v>
      </c>
      <c r="G110" s="41"/>
      <c r="H110" s="41"/>
      <c r="I110" s="41"/>
      <c r="J110" s="34">
        <f t="shared" si="14"/>
        <v>1</v>
      </c>
      <c r="K110" s="41"/>
      <c r="M110" s="41"/>
      <c r="N110" s="41"/>
      <c r="O110" s="41">
        <f t="shared" si="10"/>
        <v>0</v>
      </c>
      <c r="P110" s="41">
        <v>65158</v>
      </c>
      <c r="Q110" s="41"/>
      <c r="R110" s="41"/>
      <c r="S110" s="41"/>
      <c r="T110" s="41"/>
      <c r="U110" s="41"/>
      <c r="V110" s="41"/>
      <c r="W110" s="41">
        <f t="shared" si="15"/>
        <v>1</v>
      </c>
      <c r="X110" s="42"/>
      <c r="Y110" s="43">
        <f t="shared" si="16"/>
        <v>65</v>
      </c>
      <c r="Z110" s="41" t="s">
        <v>131</v>
      </c>
      <c r="AA110" s="37">
        <v>43202</v>
      </c>
      <c r="AB110" s="44"/>
      <c r="AC110" s="33"/>
      <c r="AD110" s="36"/>
      <c r="AI110" s="41"/>
    </row>
    <row r="111" spans="1:35" x14ac:dyDescent="0.2">
      <c r="A111" s="41" t="s">
        <v>51</v>
      </c>
      <c r="B111" s="41" t="s">
        <v>434</v>
      </c>
      <c r="C111" s="34">
        <v>8</v>
      </c>
      <c r="D111" s="36">
        <v>29</v>
      </c>
      <c r="E111" s="36">
        <v>25</v>
      </c>
      <c r="F111" s="54">
        <v>64541</v>
      </c>
      <c r="G111" s="54">
        <v>65161</v>
      </c>
      <c r="H111" s="41"/>
      <c r="I111" s="41"/>
      <c r="J111" s="34">
        <f t="shared" si="14"/>
        <v>2</v>
      </c>
      <c r="K111" s="41"/>
      <c r="M111" s="41"/>
      <c r="N111" s="41"/>
      <c r="O111" s="41">
        <f t="shared" si="10"/>
        <v>0</v>
      </c>
      <c r="P111" s="41">
        <v>65161</v>
      </c>
      <c r="Q111" s="41">
        <v>65161</v>
      </c>
      <c r="R111" s="41"/>
      <c r="S111" s="41"/>
      <c r="T111" s="41"/>
      <c r="U111" s="41"/>
      <c r="V111" s="41"/>
      <c r="W111" s="41">
        <f t="shared" si="15"/>
        <v>2</v>
      </c>
      <c r="X111" s="42"/>
      <c r="Y111" s="43">
        <f t="shared" si="16"/>
        <v>108</v>
      </c>
      <c r="Z111" s="41" t="s">
        <v>131</v>
      </c>
      <c r="AA111" s="37">
        <v>43202</v>
      </c>
      <c r="AB111" s="44"/>
      <c r="AC111" s="33"/>
      <c r="AD111" s="36"/>
      <c r="AI111" s="41"/>
    </row>
    <row r="112" spans="1:35" x14ac:dyDescent="0.2">
      <c r="A112" s="41" t="s">
        <v>20</v>
      </c>
      <c r="B112" s="41" t="s">
        <v>21</v>
      </c>
      <c r="C112" s="34">
        <v>7</v>
      </c>
      <c r="D112" s="36">
        <v>34</v>
      </c>
      <c r="E112" s="36">
        <v>27</v>
      </c>
      <c r="F112" s="54">
        <v>63193</v>
      </c>
      <c r="G112" s="54"/>
      <c r="H112" s="41"/>
      <c r="I112" s="41"/>
      <c r="J112" s="34">
        <f t="shared" si="14"/>
        <v>1</v>
      </c>
      <c r="K112" s="41"/>
      <c r="M112" s="41"/>
      <c r="N112" s="41"/>
      <c r="O112" s="41">
        <f t="shared" si="10"/>
        <v>0</v>
      </c>
      <c r="P112" s="41"/>
      <c r="Q112" s="41"/>
      <c r="R112" s="41"/>
      <c r="S112" s="41"/>
      <c r="T112" s="41"/>
      <c r="U112" s="41"/>
      <c r="V112" s="41"/>
      <c r="W112" s="41">
        <f t="shared" si="15"/>
        <v>0</v>
      </c>
      <c r="X112" s="42"/>
      <c r="Y112" s="43">
        <f t="shared" si="16"/>
        <v>34</v>
      </c>
      <c r="Z112" s="41" t="s">
        <v>131</v>
      </c>
      <c r="AA112" s="37">
        <v>43202</v>
      </c>
      <c r="AB112" s="44"/>
      <c r="AC112" s="50"/>
      <c r="AD112" s="42"/>
      <c r="AI112" s="41"/>
    </row>
    <row r="113" spans="1:35" x14ac:dyDescent="0.2">
      <c r="A113" s="41" t="s">
        <v>57</v>
      </c>
      <c r="B113" s="41" t="s">
        <v>186</v>
      </c>
      <c r="C113" s="34">
        <v>7</v>
      </c>
      <c r="D113" s="36">
        <v>34</v>
      </c>
      <c r="E113" s="36">
        <v>29</v>
      </c>
      <c r="F113" s="54"/>
      <c r="G113" s="54"/>
      <c r="H113" s="54"/>
      <c r="I113" s="54"/>
      <c r="J113" s="34">
        <f t="shared" si="14"/>
        <v>0</v>
      </c>
      <c r="K113" s="41"/>
      <c r="M113" s="41"/>
      <c r="N113" s="41"/>
      <c r="O113" s="41">
        <f t="shared" si="10"/>
        <v>0</v>
      </c>
      <c r="P113" s="41"/>
      <c r="Q113" s="41"/>
      <c r="R113" s="41"/>
      <c r="S113" s="41"/>
      <c r="T113" s="41"/>
      <c r="U113" s="41"/>
      <c r="V113" s="41"/>
      <c r="W113" s="41">
        <f t="shared" si="15"/>
        <v>0</v>
      </c>
      <c r="X113" s="42"/>
      <c r="Y113" s="43">
        <f t="shared" si="16"/>
        <v>0</v>
      </c>
      <c r="Z113" s="41" t="s">
        <v>131</v>
      </c>
      <c r="AA113" s="37"/>
      <c r="AB113" s="6"/>
      <c r="AC113" s="50"/>
      <c r="AD113" s="42"/>
      <c r="AI113" s="41"/>
    </row>
    <row r="114" spans="1:35" x14ac:dyDescent="0.2">
      <c r="A114" s="41" t="s">
        <v>37</v>
      </c>
      <c r="B114" s="41" t="s">
        <v>436</v>
      </c>
      <c r="C114" s="34">
        <v>8</v>
      </c>
      <c r="D114" s="36">
        <v>29</v>
      </c>
      <c r="E114" s="36">
        <v>25</v>
      </c>
      <c r="F114" s="54"/>
      <c r="G114" s="54"/>
      <c r="H114" s="54"/>
      <c r="I114" s="54"/>
      <c r="J114" s="34">
        <f t="shared" si="14"/>
        <v>0</v>
      </c>
      <c r="K114" s="41"/>
      <c r="M114" s="41"/>
      <c r="N114" s="41"/>
      <c r="O114" s="41">
        <f t="shared" si="10"/>
        <v>0</v>
      </c>
      <c r="P114" s="41"/>
      <c r="Q114" s="41"/>
      <c r="R114" s="41"/>
      <c r="S114" s="41"/>
      <c r="T114" s="41"/>
      <c r="U114" s="41"/>
      <c r="V114" s="41"/>
      <c r="W114" s="41">
        <f t="shared" si="15"/>
        <v>0</v>
      </c>
      <c r="X114" s="42"/>
      <c r="Y114" s="43">
        <f t="shared" si="16"/>
        <v>0</v>
      </c>
      <c r="Z114" s="41" t="s">
        <v>131</v>
      </c>
      <c r="AA114" s="37"/>
      <c r="AB114" s="42"/>
      <c r="AC114" s="50"/>
      <c r="AD114" s="42"/>
      <c r="AE114" s="37"/>
      <c r="AI114" s="41"/>
    </row>
    <row r="115" spans="1:35" x14ac:dyDescent="0.2">
      <c r="A115" s="54" t="s">
        <v>54</v>
      </c>
      <c r="B115" s="54" t="s">
        <v>460</v>
      </c>
      <c r="C115" s="55">
        <v>8</v>
      </c>
      <c r="D115" s="56">
        <v>29</v>
      </c>
      <c r="E115" s="56">
        <v>25</v>
      </c>
      <c r="F115" s="41"/>
      <c r="G115" s="41"/>
      <c r="H115" s="41"/>
      <c r="I115" s="41"/>
      <c r="J115" s="34">
        <f t="shared" si="14"/>
        <v>0</v>
      </c>
      <c r="K115" s="41"/>
      <c r="M115" s="41"/>
      <c r="N115" s="41"/>
      <c r="O115" s="41">
        <f t="shared" si="10"/>
        <v>0</v>
      </c>
      <c r="P115" s="41"/>
      <c r="Q115" s="41"/>
      <c r="R115" s="41"/>
      <c r="S115" s="41"/>
      <c r="T115" s="41"/>
      <c r="U115" s="41"/>
      <c r="V115" s="41"/>
      <c r="W115" s="41">
        <f t="shared" si="15"/>
        <v>0</v>
      </c>
      <c r="X115" s="42"/>
      <c r="Y115" s="43">
        <f t="shared" si="16"/>
        <v>0</v>
      </c>
      <c r="Z115" s="58" t="s">
        <v>204</v>
      </c>
      <c r="AD115" s="42">
        <f>+Y115</f>
        <v>0</v>
      </c>
      <c r="AE115" s="37"/>
      <c r="AI115" s="41"/>
    </row>
    <row r="116" spans="1:35" x14ac:dyDescent="0.2">
      <c r="A116" s="54" t="s">
        <v>461</v>
      </c>
      <c r="B116" s="54" t="s">
        <v>101</v>
      </c>
      <c r="C116" s="55">
        <v>8</v>
      </c>
      <c r="D116" s="36">
        <v>29</v>
      </c>
      <c r="E116" s="36">
        <v>25</v>
      </c>
      <c r="F116" s="54"/>
      <c r="G116" s="54"/>
      <c r="H116" s="54"/>
      <c r="I116" s="54"/>
      <c r="J116" s="34">
        <f t="shared" si="14"/>
        <v>0</v>
      </c>
      <c r="K116" s="41"/>
      <c r="M116" s="41"/>
      <c r="N116" s="41"/>
      <c r="O116" s="41">
        <f t="shared" si="10"/>
        <v>0</v>
      </c>
      <c r="P116" s="41"/>
      <c r="Q116" s="41"/>
      <c r="R116" s="41"/>
      <c r="S116" s="41"/>
      <c r="T116" s="41"/>
      <c r="U116" s="41"/>
      <c r="V116" s="41"/>
      <c r="W116" s="41">
        <f t="shared" si="15"/>
        <v>0</v>
      </c>
      <c r="X116" s="42"/>
      <c r="Y116" s="43">
        <f t="shared" si="16"/>
        <v>0</v>
      </c>
      <c r="Z116" s="54" t="s">
        <v>131</v>
      </c>
      <c r="AA116" s="37"/>
      <c r="AB116" s="42"/>
      <c r="AC116" s="50"/>
      <c r="AD116" s="42"/>
      <c r="AE116" s="37"/>
    </row>
    <row r="117" spans="1:35" x14ac:dyDescent="0.2">
      <c r="A117" s="41" t="s">
        <v>138</v>
      </c>
      <c r="B117" s="41" t="s">
        <v>94</v>
      </c>
      <c r="C117" s="34">
        <v>7</v>
      </c>
      <c r="D117" s="36">
        <v>29</v>
      </c>
      <c r="E117" s="36">
        <v>27</v>
      </c>
      <c r="F117" s="41"/>
      <c r="G117" s="41"/>
      <c r="H117" s="41"/>
      <c r="I117" s="41"/>
      <c r="J117" s="34">
        <f t="shared" si="14"/>
        <v>0</v>
      </c>
      <c r="K117" s="41">
        <v>63197</v>
      </c>
      <c r="M117" s="41"/>
      <c r="N117" s="41"/>
      <c r="O117" s="41">
        <f t="shared" si="10"/>
        <v>1</v>
      </c>
      <c r="P117" s="41"/>
      <c r="Q117" s="41"/>
      <c r="R117" s="41"/>
      <c r="S117" s="41"/>
      <c r="T117" s="41"/>
      <c r="U117" s="41"/>
      <c r="V117" s="41"/>
      <c r="W117" s="41">
        <f t="shared" si="15"/>
        <v>0</v>
      </c>
      <c r="X117" s="42"/>
      <c r="Y117" s="43">
        <f t="shared" si="16"/>
        <v>27</v>
      </c>
      <c r="Z117" s="41" t="s">
        <v>131</v>
      </c>
      <c r="AA117" s="37">
        <v>43202</v>
      </c>
      <c r="AB117" s="42"/>
      <c r="AC117" s="37"/>
      <c r="AD117" s="42"/>
      <c r="AE117" s="37"/>
    </row>
    <row r="118" spans="1:35" x14ac:dyDescent="0.2">
      <c r="A118" s="41" t="s">
        <v>416</v>
      </c>
      <c r="B118" s="41" t="s">
        <v>417</v>
      </c>
      <c r="C118" s="34">
        <v>8</v>
      </c>
      <c r="D118" s="36">
        <v>29</v>
      </c>
      <c r="E118" s="36">
        <v>25</v>
      </c>
      <c r="F118" s="54">
        <v>64838</v>
      </c>
      <c r="G118" s="54">
        <v>65163</v>
      </c>
      <c r="H118" s="54"/>
      <c r="I118" s="54"/>
      <c r="J118" s="34">
        <f t="shared" si="14"/>
        <v>2</v>
      </c>
      <c r="K118" s="41">
        <v>65158</v>
      </c>
      <c r="M118" s="41"/>
      <c r="N118" s="41"/>
      <c r="O118" s="41">
        <f t="shared" si="10"/>
        <v>1</v>
      </c>
      <c r="P118" s="54">
        <v>64838</v>
      </c>
      <c r="Q118" s="54">
        <v>65163</v>
      </c>
      <c r="R118" s="54">
        <v>64838</v>
      </c>
      <c r="S118" s="54">
        <v>65163</v>
      </c>
      <c r="T118" s="41"/>
      <c r="U118" s="41"/>
      <c r="V118" s="41"/>
      <c r="W118" s="41">
        <f t="shared" si="15"/>
        <v>4</v>
      </c>
      <c r="X118" s="42"/>
      <c r="Y118" s="43">
        <f t="shared" si="16"/>
        <v>183</v>
      </c>
      <c r="Z118" s="41" t="s">
        <v>131</v>
      </c>
      <c r="AA118" s="37">
        <v>43202</v>
      </c>
      <c r="AB118" s="42"/>
      <c r="AC118" s="37"/>
      <c r="AD118" s="42"/>
    </row>
    <row r="119" spans="1:35" x14ac:dyDescent="0.2">
      <c r="A119" s="41" t="s">
        <v>40</v>
      </c>
      <c r="B119" s="41" t="s">
        <v>41</v>
      </c>
      <c r="C119" s="34">
        <v>8</v>
      </c>
      <c r="D119" s="36">
        <v>29</v>
      </c>
      <c r="E119" s="36">
        <v>25</v>
      </c>
      <c r="F119" s="54"/>
      <c r="G119" s="41"/>
      <c r="H119" s="41"/>
      <c r="I119" s="41"/>
      <c r="J119" s="34">
        <f t="shared" si="14"/>
        <v>0</v>
      </c>
      <c r="K119" s="41"/>
      <c r="M119" s="41"/>
      <c r="N119" s="41"/>
      <c r="O119" s="41">
        <f t="shared" si="10"/>
        <v>0</v>
      </c>
      <c r="P119" s="41"/>
      <c r="Q119" s="41"/>
      <c r="R119" s="41"/>
      <c r="S119" s="41"/>
      <c r="T119" s="41"/>
      <c r="U119" s="41"/>
      <c r="V119" s="41"/>
      <c r="W119" s="41">
        <f t="shared" si="15"/>
        <v>0</v>
      </c>
      <c r="X119" s="42"/>
      <c r="Y119" s="43">
        <f t="shared" si="16"/>
        <v>0</v>
      </c>
      <c r="Z119" s="41" t="s">
        <v>131</v>
      </c>
      <c r="AA119" s="37"/>
      <c r="AB119" s="42"/>
      <c r="AC119" s="37"/>
      <c r="AD119" s="42"/>
    </row>
    <row r="120" spans="1:35" x14ac:dyDescent="0.2">
      <c r="A120" s="41" t="s">
        <v>58</v>
      </c>
      <c r="B120" s="41" t="s">
        <v>59</v>
      </c>
      <c r="C120" s="34">
        <v>6</v>
      </c>
      <c r="D120" s="36">
        <v>40</v>
      </c>
      <c r="E120" s="36">
        <v>29</v>
      </c>
      <c r="F120" s="54"/>
      <c r="G120" s="54"/>
      <c r="H120" s="54"/>
      <c r="I120" s="41"/>
      <c r="J120" s="34">
        <f t="shared" si="14"/>
        <v>0</v>
      </c>
      <c r="K120" s="41"/>
      <c r="M120" s="41"/>
      <c r="N120" s="41"/>
      <c r="O120" s="41">
        <f t="shared" si="10"/>
        <v>0</v>
      </c>
      <c r="P120" s="41"/>
      <c r="Q120" s="41"/>
      <c r="R120" s="41"/>
      <c r="S120" s="41"/>
      <c r="T120" s="41"/>
      <c r="U120" s="41"/>
      <c r="V120" s="41"/>
      <c r="W120" s="41">
        <f t="shared" si="15"/>
        <v>0</v>
      </c>
      <c r="X120" s="42"/>
      <c r="Y120" s="43">
        <f t="shared" si="16"/>
        <v>0</v>
      </c>
      <c r="Z120" s="41" t="s">
        <v>131</v>
      </c>
      <c r="AA120" s="44"/>
      <c r="AB120" s="42"/>
      <c r="AC120" s="50"/>
      <c r="AD120" s="42"/>
      <c r="AE120" s="37"/>
    </row>
    <row r="121" spans="1:35" x14ac:dyDescent="0.2">
      <c r="A121" s="41" t="s">
        <v>28</v>
      </c>
      <c r="B121" s="41" t="s">
        <v>345</v>
      </c>
      <c r="C121" s="34">
        <v>8</v>
      </c>
      <c r="D121" s="36">
        <v>29</v>
      </c>
      <c r="E121" s="36">
        <v>25</v>
      </c>
      <c r="F121" s="54">
        <v>64540</v>
      </c>
      <c r="G121" s="54"/>
      <c r="H121" s="41"/>
      <c r="I121" s="41"/>
      <c r="J121" s="34">
        <f t="shared" si="14"/>
        <v>1</v>
      </c>
      <c r="K121" s="41">
        <v>64541</v>
      </c>
      <c r="L121" s="34">
        <v>64544</v>
      </c>
      <c r="M121" s="41"/>
      <c r="N121" s="41"/>
      <c r="O121" s="41">
        <f t="shared" si="10"/>
        <v>2</v>
      </c>
      <c r="P121" s="41">
        <v>64540</v>
      </c>
      <c r="Q121" s="41"/>
      <c r="R121" s="41"/>
      <c r="S121" s="54"/>
      <c r="T121" s="41"/>
      <c r="U121" s="41"/>
      <c r="V121" s="41"/>
      <c r="W121" s="41">
        <f t="shared" si="15"/>
        <v>1</v>
      </c>
      <c r="X121" s="42"/>
      <c r="Y121" s="43">
        <f t="shared" si="16"/>
        <v>104</v>
      </c>
      <c r="Z121" s="41" t="s">
        <v>131</v>
      </c>
      <c r="AA121" s="37">
        <v>43202</v>
      </c>
      <c r="AB121" s="42"/>
      <c r="AD121" s="36"/>
      <c r="AE121" s="37"/>
    </row>
    <row r="122" spans="1:35" x14ac:dyDescent="0.2">
      <c r="A122" s="41" t="s">
        <v>0</v>
      </c>
      <c r="B122" s="41" t="s">
        <v>180</v>
      </c>
      <c r="C122" s="34">
        <v>6</v>
      </c>
      <c r="D122" s="36">
        <v>40</v>
      </c>
      <c r="E122" s="36">
        <v>29</v>
      </c>
      <c r="F122" s="54"/>
      <c r="G122" s="41"/>
      <c r="H122" s="41"/>
      <c r="I122" s="41"/>
      <c r="J122" s="34">
        <f t="shared" si="14"/>
        <v>0</v>
      </c>
      <c r="K122" s="54"/>
      <c r="M122" s="41"/>
      <c r="N122" s="41"/>
      <c r="O122" s="41">
        <f t="shared" si="10"/>
        <v>0</v>
      </c>
      <c r="P122" s="41"/>
      <c r="Q122" s="41"/>
      <c r="R122" s="41"/>
      <c r="S122" s="41"/>
      <c r="T122" s="41"/>
      <c r="U122" s="41"/>
      <c r="V122" s="41"/>
      <c r="W122" s="41">
        <f t="shared" si="15"/>
        <v>0</v>
      </c>
      <c r="X122" s="42"/>
      <c r="Y122" s="43">
        <f t="shared" si="16"/>
        <v>0</v>
      </c>
      <c r="Z122" s="41" t="s">
        <v>131</v>
      </c>
      <c r="AA122" s="37"/>
      <c r="AB122" s="42"/>
      <c r="AC122" s="50"/>
      <c r="AD122" s="42"/>
      <c r="AE122" s="37"/>
    </row>
    <row r="123" spans="1:35" x14ac:dyDescent="0.2">
      <c r="A123" s="41" t="s">
        <v>200</v>
      </c>
      <c r="B123" s="41" t="s">
        <v>392</v>
      </c>
      <c r="C123" s="34">
        <v>8</v>
      </c>
      <c r="D123" s="36">
        <v>29</v>
      </c>
      <c r="E123" s="36">
        <v>25</v>
      </c>
      <c r="F123" s="54"/>
      <c r="G123" s="54"/>
      <c r="H123" s="41"/>
      <c r="I123" s="41"/>
      <c r="J123" s="34">
        <f t="shared" si="14"/>
        <v>0</v>
      </c>
      <c r="K123" s="54"/>
      <c r="M123" s="41"/>
      <c r="N123" s="41"/>
      <c r="O123" s="41">
        <f t="shared" si="10"/>
        <v>0</v>
      </c>
      <c r="P123" s="41"/>
      <c r="Q123" s="41"/>
      <c r="R123" s="41"/>
      <c r="S123" s="41"/>
      <c r="T123" s="41"/>
      <c r="U123" s="41"/>
      <c r="V123" s="41"/>
      <c r="W123" s="41">
        <f t="shared" si="15"/>
        <v>0</v>
      </c>
      <c r="X123" s="42"/>
      <c r="Y123" s="43">
        <f t="shared" si="16"/>
        <v>0</v>
      </c>
      <c r="Z123" s="41" t="s">
        <v>131</v>
      </c>
      <c r="AA123" s="37"/>
      <c r="AB123" s="42"/>
      <c r="AC123" s="50"/>
      <c r="AD123" s="42"/>
      <c r="AE123" s="37"/>
    </row>
    <row r="124" spans="1:35" x14ac:dyDescent="0.2">
      <c r="A124" s="54" t="s">
        <v>467</v>
      </c>
      <c r="B124" s="54" t="s">
        <v>392</v>
      </c>
      <c r="C124" s="55">
        <v>8</v>
      </c>
      <c r="D124" s="36">
        <v>29</v>
      </c>
      <c r="E124" s="36">
        <v>25</v>
      </c>
      <c r="F124" s="54">
        <v>64546</v>
      </c>
      <c r="G124" s="54">
        <v>64548</v>
      </c>
      <c r="H124" s="41"/>
      <c r="I124" s="41"/>
      <c r="J124" s="34">
        <f t="shared" si="14"/>
        <v>2</v>
      </c>
      <c r="K124" s="54"/>
      <c r="M124" s="41"/>
      <c r="N124" s="41"/>
      <c r="O124" s="41">
        <f t="shared" si="10"/>
        <v>0</v>
      </c>
      <c r="P124" s="54">
        <v>64546</v>
      </c>
      <c r="Q124" s="54"/>
      <c r="R124" s="41"/>
      <c r="S124" s="41"/>
      <c r="T124" s="41"/>
      <c r="U124" s="41"/>
      <c r="V124" s="41"/>
      <c r="W124" s="41">
        <f t="shared" ref="W124" si="20">COUNT(P124:V124)</f>
        <v>1</v>
      </c>
      <c r="X124" s="42"/>
      <c r="Y124" s="43">
        <f t="shared" ref="Y124" si="21">+(J124*D124)+(O124*E124)+(W124*$AH$7)+X124</f>
        <v>83</v>
      </c>
      <c r="Z124" s="54" t="s">
        <v>131</v>
      </c>
      <c r="AA124" s="37">
        <v>43202</v>
      </c>
      <c r="AB124" s="42"/>
      <c r="AC124" s="50"/>
      <c r="AD124" s="42"/>
      <c r="AE124" s="37"/>
    </row>
    <row r="125" spans="1:35" x14ac:dyDescent="0.2">
      <c r="A125" s="54" t="s">
        <v>466</v>
      </c>
      <c r="B125" s="54" t="s">
        <v>392</v>
      </c>
      <c r="C125" s="55">
        <v>8</v>
      </c>
      <c r="D125" s="36">
        <v>29</v>
      </c>
      <c r="E125" s="36">
        <v>25</v>
      </c>
      <c r="F125" s="54"/>
      <c r="G125" s="54"/>
      <c r="H125" s="41"/>
      <c r="I125" s="41"/>
      <c r="J125" s="34">
        <f t="shared" ref="J125" si="22">COUNT(F125:I125)</f>
        <v>0</v>
      </c>
      <c r="K125" s="54">
        <v>64546</v>
      </c>
      <c r="L125" s="34">
        <v>54548</v>
      </c>
      <c r="M125" s="41"/>
      <c r="N125" s="41"/>
      <c r="O125" s="41">
        <f t="shared" si="10"/>
        <v>2</v>
      </c>
      <c r="P125" s="41"/>
      <c r="Q125" s="41"/>
      <c r="R125" s="41"/>
      <c r="S125" s="41"/>
      <c r="T125" s="41"/>
      <c r="U125" s="41"/>
      <c r="V125" s="41"/>
      <c r="W125" s="41">
        <f t="shared" ref="W125" si="23">COUNT(P125:V125)</f>
        <v>0</v>
      </c>
      <c r="X125" s="42"/>
      <c r="Y125" s="43">
        <f t="shared" ref="Y125" si="24">+(J125*D125)+(O125*E125)+(W125*$AH$7)+X125</f>
        <v>50</v>
      </c>
      <c r="Z125" s="54" t="s">
        <v>131</v>
      </c>
      <c r="AA125" s="37">
        <v>43202</v>
      </c>
      <c r="AB125" s="42"/>
      <c r="AC125" s="50"/>
      <c r="AD125" s="42"/>
      <c r="AE125" s="37"/>
    </row>
    <row r="126" spans="1:35" x14ac:dyDescent="0.2">
      <c r="A126" s="41" t="s">
        <v>173</v>
      </c>
      <c r="B126" s="41" t="s">
        <v>42</v>
      </c>
      <c r="C126" s="34">
        <v>8</v>
      </c>
      <c r="D126" s="36">
        <v>29</v>
      </c>
      <c r="E126" s="36">
        <v>25</v>
      </c>
      <c r="F126" s="41"/>
      <c r="G126" s="41"/>
      <c r="H126" s="41"/>
      <c r="I126" s="41"/>
      <c r="J126" s="34">
        <f t="shared" si="14"/>
        <v>0</v>
      </c>
      <c r="K126" s="41"/>
      <c r="M126" s="41"/>
      <c r="N126" s="41"/>
      <c r="O126" s="41">
        <f t="shared" si="10"/>
        <v>0</v>
      </c>
      <c r="P126" s="41"/>
      <c r="Q126" s="41"/>
      <c r="R126" s="41"/>
      <c r="S126" s="41"/>
      <c r="T126" s="41"/>
      <c r="U126" s="41"/>
      <c r="V126" s="41"/>
      <c r="W126" s="41">
        <f t="shared" si="15"/>
        <v>0</v>
      </c>
      <c r="X126" s="42"/>
      <c r="Y126" s="43">
        <f t="shared" si="16"/>
        <v>0</v>
      </c>
      <c r="Z126" s="41" t="s">
        <v>337</v>
      </c>
      <c r="AA126" s="37"/>
      <c r="AB126" s="42"/>
      <c r="AC126" s="50"/>
      <c r="AD126" s="42"/>
      <c r="AE126" s="37"/>
    </row>
    <row r="127" spans="1:35" x14ac:dyDescent="0.2">
      <c r="A127" s="34" t="s">
        <v>442</v>
      </c>
      <c r="B127" s="34" t="s">
        <v>443</v>
      </c>
      <c r="C127" s="34">
        <v>8</v>
      </c>
      <c r="D127" s="36">
        <v>29</v>
      </c>
      <c r="E127" s="36">
        <v>25</v>
      </c>
      <c r="F127" s="41"/>
      <c r="G127" s="41"/>
      <c r="H127" s="41"/>
      <c r="I127" s="41"/>
      <c r="J127" s="34">
        <f t="shared" si="14"/>
        <v>0</v>
      </c>
      <c r="K127" s="41">
        <v>65153</v>
      </c>
      <c r="L127" s="34">
        <v>65152</v>
      </c>
      <c r="M127" s="41"/>
      <c r="N127" s="54"/>
      <c r="O127" s="41">
        <f t="shared" si="10"/>
        <v>2</v>
      </c>
      <c r="P127" s="41"/>
      <c r="Q127" s="41"/>
      <c r="R127" s="41"/>
      <c r="S127" s="41"/>
      <c r="T127" s="41"/>
      <c r="U127" s="41"/>
      <c r="V127" s="41"/>
      <c r="W127" s="41">
        <f t="shared" si="15"/>
        <v>0</v>
      </c>
      <c r="X127" s="42"/>
      <c r="Y127" s="43">
        <f>+(J127*D127)+(O127*E127)+(W127*'4 8 17 payroll'!$AH$7)+X127</f>
        <v>50</v>
      </c>
      <c r="Z127" s="58" t="s">
        <v>600</v>
      </c>
      <c r="AA127" s="37"/>
      <c r="AB127" s="42"/>
      <c r="AC127" s="50"/>
      <c r="AD127" s="42">
        <v>50</v>
      </c>
      <c r="AE127" s="37"/>
    </row>
    <row r="128" spans="1:35" x14ac:dyDescent="0.2">
      <c r="A128" s="54" t="s">
        <v>463</v>
      </c>
      <c r="B128" s="54" t="s">
        <v>267</v>
      </c>
      <c r="C128" s="55">
        <v>8</v>
      </c>
      <c r="D128" s="36">
        <v>29</v>
      </c>
      <c r="E128" s="36">
        <v>25</v>
      </c>
      <c r="F128" s="41"/>
      <c r="G128" s="41"/>
      <c r="H128" s="41"/>
      <c r="I128" s="41"/>
      <c r="J128" s="34">
        <f t="shared" ref="J128" si="25">COUNT(F128:I128)</f>
        <v>0</v>
      </c>
      <c r="K128" s="41">
        <v>63195</v>
      </c>
      <c r="M128" s="41"/>
      <c r="N128" s="41"/>
      <c r="O128" s="41">
        <f t="shared" si="10"/>
        <v>1</v>
      </c>
      <c r="P128" s="41"/>
      <c r="Q128" s="41"/>
      <c r="R128" s="41"/>
      <c r="S128" s="41"/>
      <c r="T128" s="41"/>
      <c r="U128" s="41"/>
      <c r="V128" s="41"/>
      <c r="W128" s="41">
        <f t="shared" ref="W128" si="26">COUNT(P128:V128)</f>
        <v>0</v>
      </c>
      <c r="X128" s="42"/>
      <c r="Y128" s="43">
        <f t="shared" ref="Y128" si="27">+(J128*D128)+(O128*E128)+(W128*$AH$7)+X128</f>
        <v>25</v>
      </c>
      <c r="Z128" s="54" t="s">
        <v>131</v>
      </c>
      <c r="AA128" s="37">
        <v>43202</v>
      </c>
      <c r="AB128" s="42"/>
      <c r="AC128" s="50"/>
      <c r="AD128" s="42"/>
      <c r="AE128" s="37"/>
    </row>
    <row r="129" spans="1:35" x14ac:dyDescent="0.2">
      <c r="A129" s="41" t="s">
        <v>378</v>
      </c>
      <c r="B129" s="41" t="s">
        <v>267</v>
      </c>
      <c r="C129" s="34">
        <v>7</v>
      </c>
      <c r="D129" s="36">
        <v>34</v>
      </c>
      <c r="E129" s="36">
        <v>27</v>
      </c>
      <c r="F129" s="54">
        <v>63195</v>
      </c>
      <c r="G129" s="41"/>
      <c r="H129" s="41"/>
      <c r="I129" s="41"/>
      <c r="J129" s="34">
        <f t="shared" si="14"/>
        <v>1</v>
      </c>
      <c r="K129" s="41"/>
      <c r="M129" s="41"/>
      <c r="N129" s="41"/>
      <c r="O129" s="41">
        <f t="shared" si="10"/>
        <v>0</v>
      </c>
      <c r="P129" s="41"/>
      <c r="Q129" s="41"/>
      <c r="R129" s="41"/>
      <c r="S129" s="41"/>
      <c r="T129" s="41"/>
      <c r="U129" s="41"/>
      <c r="V129" s="41"/>
      <c r="W129" s="41">
        <f t="shared" si="15"/>
        <v>0</v>
      </c>
      <c r="X129" s="42"/>
      <c r="Y129" s="43">
        <f t="shared" si="16"/>
        <v>34</v>
      </c>
      <c r="Z129" s="41" t="s">
        <v>131</v>
      </c>
      <c r="AA129" s="37">
        <v>43202</v>
      </c>
      <c r="AB129" s="42"/>
      <c r="AC129" s="50"/>
      <c r="AD129" s="42"/>
    </row>
    <row r="130" spans="1:35" x14ac:dyDescent="0.2">
      <c r="A130" s="41" t="s">
        <v>200</v>
      </c>
      <c r="B130" s="41" t="s">
        <v>267</v>
      </c>
      <c r="C130" s="34">
        <v>6</v>
      </c>
      <c r="D130" s="36">
        <v>40</v>
      </c>
      <c r="E130" s="36">
        <v>29</v>
      </c>
      <c r="F130" s="41"/>
      <c r="G130" s="41"/>
      <c r="H130" s="41"/>
      <c r="I130" s="41"/>
      <c r="J130" s="34">
        <f t="shared" si="14"/>
        <v>0</v>
      </c>
      <c r="K130" s="41"/>
      <c r="M130" s="41"/>
      <c r="N130" s="41"/>
      <c r="O130" s="41">
        <f t="shared" si="10"/>
        <v>0</v>
      </c>
      <c r="P130" s="41"/>
      <c r="Q130" s="41"/>
      <c r="R130" s="41"/>
      <c r="S130" s="41"/>
      <c r="T130" s="41"/>
      <c r="U130" s="41"/>
      <c r="V130" s="41"/>
      <c r="W130" s="41">
        <f t="shared" si="15"/>
        <v>0</v>
      </c>
      <c r="X130" s="42"/>
      <c r="Y130" s="43">
        <f t="shared" si="16"/>
        <v>0</v>
      </c>
      <c r="Z130" s="41" t="s">
        <v>131</v>
      </c>
      <c r="AA130" s="37"/>
      <c r="AB130" s="42"/>
      <c r="AC130" s="50"/>
      <c r="AD130" s="42"/>
      <c r="AE130" s="37"/>
    </row>
    <row r="131" spans="1:35" x14ac:dyDescent="0.2">
      <c r="A131" s="41" t="s">
        <v>48</v>
      </c>
      <c r="B131" s="41" t="s">
        <v>106</v>
      </c>
      <c r="C131" s="34">
        <v>6</v>
      </c>
      <c r="D131" s="36">
        <v>40</v>
      </c>
      <c r="E131" s="36">
        <v>29</v>
      </c>
      <c r="F131" s="54"/>
      <c r="G131" s="41"/>
      <c r="H131" s="41"/>
      <c r="I131" s="41"/>
      <c r="J131" s="34">
        <f t="shared" si="14"/>
        <v>0</v>
      </c>
      <c r="K131" s="41"/>
      <c r="M131" s="41"/>
      <c r="N131" s="41"/>
      <c r="O131" s="41">
        <f t="shared" si="10"/>
        <v>0</v>
      </c>
      <c r="P131" s="41"/>
      <c r="Q131" s="41"/>
      <c r="R131" s="41"/>
      <c r="S131" s="41"/>
      <c r="T131" s="41"/>
      <c r="U131" s="41"/>
      <c r="V131" s="41"/>
      <c r="W131" s="41">
        <f t="shared" si="15"/>
        <v>0</v>
      </c>
      <c r="X131" s="42"/>
      <c r="Y131" s="43">
        <f t="shared" si="16"/>
        <v>0</v>
      </c>
      <c r="Z131" s="41" t="s">
        <v>131</v>
      </c>
      <c r="AA131" s="44"/>
      <c r="AB131" s="42"/>
      <c r="AD131" s="36"/>
      <c r="AE131" s="37"/>
    </row>
    <row r="132" spans="1:35" x14ac:dyDescent="0.2">
      <c r="A132" s="41" t="s">
        <v>63</v>
      </c>
      <c r="B132" s="41" t="s">
        <v>64</v>
      </c>
      <c r="C132" s="34">
        <v>6</v>
      </c>
      <c r="D132" s="36">
        <v>40</v>
      </c>
      <c r="E132" s="36">
        <v>29</v>
      </c>
      <c r="F132" s="54"/>
      <c r="G132" s="54"/>
      <c r="H132" s="54"/>
      <c r="I132" s="41"/>
      <c r="J132" s="34">
        <f t="shared" si="14"/>
        <v>0</v>
      </c>
      <c r="K132" s="41"/>
      <c r="M132" s="41"/>
      <c r="N132" s="41"/>
      <c r="O132" s="41">
        <f t="shared" si="10"/>
        <v>0</v>
      </c>
      <c r="P132" s="41"/>
      <c r="Q132" s="41"/>
      <c r="R132" s="41"/>
      <c r="S132" s="41"/>
      <c r="T132" s="41"/>
      <c r="U132" s="41"/>
      <c r="V132" s="41"/>
      <c r="W132" s="41">
        <f t="shared" si="15"/>
        <v>0</v>
      </c>
      <c r="X132" s="42"/>
      <c r="Y132" s="43">
        <f t="shared" si="16"/>
        <v>0</v>
      </c>
      <c r="Z132" s="41" t="s">
        <v>131</v>
      </c>
      <c r="AA132" s="44"/>
      <c r="AB132" s="44"/>
      <c r="AD132" s="36"/>
      <c r="AE132" s="37"/>
      <c r="AI132" s="41"/>
    </row>
    <row r="133" spans="1:35" x14ac:dyDescent="0.2">
      <c r="A133" s="41" t="s">
        <v>22</v>
      </c>
      <c r="B133" s="34" t="s">
        <v>23</v>
      </c>
      <c r="C133" s="34">
        <v>8</v>
      </c>
      <c r="D133" s="36">
        <v>29</v>
      </c>
      <c r="E133" s="36">
        <v>25</v>
      </c>
      <c r="F133" s="41"/>
      <c r="G133" s="41"/>
      <c r="H133" s="41"/>
      <c r="I133" s="41"/>
      <c r="J133" s="34">
        <f t="shared" si="14"/>
        <v>0</v>
      </c>
      <c r="K133" s="41"/>
      <c r="M133" s="41"/>
      <c r="N133" s="41"/>
      <c r="O133" s="41">
        <f t="shared" si="10"/>
        <v>0</v>
      </c>
      <c r="P133" s="41"/>
      <c r="Q133" s="41"/>
      <c r="R133" s="41"/>
      <c r="S133" s="41"/>
      <c r="T133" s="41"/>
      <c r="U133" s="41"/>
      <c r="V133" s="41"/>
      <c r="W133" s="41">
        <f t="shared" si="15"/>
        <v>0</v>
      </c>
      <c r="X133" s="42"/>
      <c r="Y133" s="43">
        <f t="shared" si="16"/>
        <v>0</v>
      </c>
      <c r="Z133" s="41" t="s">
        <v>131</v>
      </c>
      <c r="AA133" s="37"/>
      <c r="AB133" s="44"/>
      <c r="AC133" s="37"/>
      <c r="AD133" s="42"/>
      <c r="AI133" s="41"/>
    </row>
    <row r="134" spans="1:35" x14ac:dyDescent="0.2">
      <c r="A134" s="41" t="s">
        <v>37</v>
      </c>
      <c r="B134" s="34" t="s">
        <v>242</v>
      </c>
      <c r="C134" s="34">
        <v>8</v>
      </c>
      <c r="D134" s="36">
        <v>29</v>
      </c>
      <c r="E134" s="36">
        <v>25</v>
      </c>
      <c r="F134" s="41"/>
      <c r="G134" s="41"/>
      <c r="H134" s="41"/>
      <c r="I134" s="41"/>
      <c r="J134" s="34">
        <f t="shared" si="14"/>
        <v>0</v>
      </c>
      <c r="K134" s="41"/>
      <c r="M134" s="41"/>
      <c r="N134" s="41"/>
      <c r="O134" s="41">
        <f t="shared" si="10"/>
        <v>0</v>
      </c>
      <c r="P134" s="41"/>
      <c r="Q134" s="41"/>
      <c r="R134" s="41"/>
      <c r="S134" s="41"/>
      <c r="T134" s="41"/>
      <c r="U134" s="41"/>
      <c r="V134" s="41"/>
      <c r="W134" s="41">
        <f t="shared" si="15"/>
        <v>0</v>
      </c>
      <c r="X134" s="42"/>
      <c r="Y134" s="43">
        <f t="shared" si="16"/>
        <v>0</v>
      </c>
      <c r="Z134" s="41" t="s">
        <v>131</v>
      </c>
      <c r="AA134" s="37"/>
      <c r="AB134" s="44"/>
      <c r="AC134" s="42"/>
      <c r="AD134" s="42"/>
      <c r="AI134" s="41"/>
    </row>
    <row r="135" spans="1:35" x14ac:dyDescent="0.2">
      <c r="A135" s="34" t="s">
        <v>216</v>
      </c>
      <c r="B135" s="34" t="s">
        <v>329</v>
      </c>
      <c r="C135" s="34">
        <v>8</v>
      </c>
      <c r="D135" s="36">
        <v>29</v>
      </c>
      <c r="E135" s="36">
        <v>25</v>
      </c>
      <c r="F135" s="41"/>
      <c r="G135" s="41"/>
      <c r="H135" s="41"/>
      <c r="I135" s="41"/>
      <c r="J135" s="34">
        <f t="shared" si="14"/>
        <v>0</v>
      </c>
      <c r="K135" s="41"/>
      <c r="M135" s="41"/>
      <c r="N135" s="41"/>
      <c r="O135" s="41">
        <f t="shared" ref="O135:O142" si="28">COUNT(K135:N135)</f>
        <v>0</v>
      </c>
      <c r="P135" s="41"/>
      <c r="Q135" s="41"/>
      <c r="R135" s="41"/>
      <c r="S135" s="41"/>
      <c r="T135" s="41"/>
      <c r="U135" s="41"/>
      <c r="V135" s="41"/>
      <c r="W135" s="41">
        <f t="shared" si="15"/>
        <v>0</v>
      </c>
      <c r="X135" s="42"/>
      <c r="Y135" s="43">
        <f t="shared" si="16"/>
        <v>0</v>
      </c>
      <c r="Z135" s="41" t="s">
        <v>131</v>
      </c>
      <c r="AA135" s="44"/>
      <c r="AB135" s="42"/>
      <c r="AC135" s="50"/>
      <c r="AD135" s="42"/>
      <c r="AE135" s="37"/>
      <c r="AI135" s="41"/>
    </row>
    <row r="136" spans="1:35" x14ac:dyDescent="0.2">
      <c r="A136" s="34" t="s">
        <v>221</v>
      </c>
      <c r="B136" s="34" t="s">
        <v>220</v>
      </c>
      <c r="C136" s="34">
        <v>6</v>
      </c>
      <c r="D136" s="36">
        <v>40</v>
      </c>
      <c r="E136" s="36">
        <v>29</v>
      </c>
      <c r="F136" s="54"/>
      <c r="G136" s="54"/>
      <c r="H136" s="54"/>
      <c r="I136" s="54"/>
      <c r="J136" s="34">
        <f t="shared" si="14"/>
        <v>0</v>
      </c>
      <c r="K136" s="41"/>
      <c r="M136" s="41"/>
      <c r="N136" s="41"/>
      <c r="O136" s="41">
        <f t="shared" si="28"/>
        <v>0</v>
      </c>
      <c r="P136" s="41"/>
      <c r="Q136" s="41"/>
      <c r="R136" s="41"/>
      <c r="S136" s="41"/>
      <c r="T136" s="41"/>
      <c r="U136" s="41"/>
      <c r="V136" s="41"/>
      <c r="W136" s="41">
        <f t="shared" si="15"/>
        <v>0</v>
      </c>
      <c r="X136" s="42"/>
      <c r="Y136" s="43">
        <f t="shared" si="16"/>
        <v>0</v>
      </c>
      <c r="Z136" s="41" t="s">
        <v>131</v>
      </c>
      <c r="AA136" s="37"/>
      <c r="AD136" s="42"/>
      <c r="AE136" s="37"/>
      <c r="AF136" s="36"/>
    </row>
    <row r="137" spans="1:35" x14ac:dyDescent="0.2">
      <c r="A137" s="34" t="s">
        <v>60</v>
      </c>
      <c r="B137" s="34" t="s">
        <v>220</v>
      </c>
      <c r="C137" s="34">
        <v>6</v>
      </c>
      <c r="D137" s="36">
        <v>40</v>
      </c>
      <c r="E137" s="36">
        <v>29</v>
      </c>
      <c r="F137" s="54"/>
      <c r="G137" s="54"/>
      <c r="H137" s="41"/>
      <c r="I137" s="41"/>
      <c r="J137" s="34">
        <f t="shared" si="14"/>
        <v>0</v>
      </c>
      <c r="K137" s="41"/>
      <c r="M137" s="41"/>
      <c r="N137" s="41"/>
      <c r="O137" s="41">
        <f t="shared" si="28"/>
        <v>0</v>
      </c>
      <c r="P137" s="41"/>
      <c r="Q137" s="41"/>
      <c r="R137" s="41"/>
      <c r="S137" s="41"/>
      <c r="T137" s="41"/>
      <c r="U137" s="41"/>
      <c r="V137" s="41"/>
      <c r="W137" s="41">
        <f t="shared" si="15"/>
        <v>0</v>
      </c>
      <c r="X137" s="42"/>
      <c r="Y137" s="43">
        <f t="shared" si="16"/>
        <v>0</v>
      </c>
      <c r="Z137" s="41" t="s">
        <v>131</v>
      </c>
      <c r="AA137" s="33"/>
      <c r="AC137" s="42"/>
      <c r="AD137" s="42"/>
    </row>
    <row r="138" spans="1:35" x14ac:dyDescent="0.2">
      <c r="A138" s="34" t="s">
        <v>138</v>
      </c>
      <c r="B138" s="34" t="s">
        <v>357</v>
      </c>
      <c r="C138" s="34">
        <v>8</v>
      </c>
      <c r="D138" s="42">
        <v>29</v>
      </c>
      <c r="E138" s="42">
        <v>25</v>
      </c>
      <c r="F138" s="54"/>
      <c r="G138" s="54"/>
      <c r="H138" s="54"/>
      <c r="I138" s="53"/>
      <c r="J138" s="34">
        <f t="shared" ref="J138:J142" si="29">COUNT(F138:I138)</f>
        <v>0</v>
      </c>
      <c r="K138" s="41">
        <v>64745</v>
      </c>
      <c r="L138" s="34">
        <v>64749</v>
      </c>
      <c r="M138" s="41"/>
      <c r="N138" s="41"/>
      <c r="O138" s="41">
        <f t="shared" si="28"/>
        <v>2</v>
      </c>
      <c r="P138" s="54"/>
      <c r="Q138" s="54"/>
      <c r="R138" s="41"/>
      <c r="S138" s="41"/>
      <c r="T138" s="41"/>
      <c r="U138" s="41"/>
      <c r="V138" s="41"/>
      <c r="W138" s="41">
        <f t="shared" ref="W138:W142" si="30">COUNT(P138:V138)</f>
        <v>0</v>
      </c>
      <c r="X138" s="42"/>
      <c r="Y138" s="43">
        <f t="shared" ref="Y138:Y142" si="31">+(J138*D138)+(O138*E138)+(W138*$AH$7)+X138</f>
        <v>50</v>
      </c>
      <c r="Z138" s="34" t="s">
        <v>131</v>
      </c>
      <c r="AA138" s="33">
        <v>43202</v>
      </c>
      <c r="AD138" s="36"/>
    </row>
    <row r="139" spans="1:35" x14ac:dyDescent="0.2">
      <c r="A139" s="34" t="s">
        <v>449</v>
      </c>
      <c r="B139" s="34" t="s">
        <v>450</v>
      </c>
      <c r="C139" s="34">
        <v>8</v>
      </c>
      <c r="D139" s="42">
        <v>29</v>
      </c>
      <c r="E139" s="42">
        <v>25</v>
      </c>
      <c r="F139" s="54">
        <v>64916</v>
      </c>
      <c r="G139" s="54">
        <v>64919</v>
      </c>
      <c r="H139" s="41"/>
      <c r="I139" s="53"/>
      <c r="J139" s="34">
        <f t="shared" si="29"/>
        <v>2</v>
      </c>
      <c r="K139" s="41">
        <v>65152</v>
      </c>
      <c r="M139" s="41"/>
      <c r="N139" s="41"/>
      <c r="O139" s="41">
        <f t="shared" si="28"/>
        <v>1</v>
      </c>
      <c r="P139" s="54">
        <v>64916</v>
      </c>
      <c r="Q139" s="54"/>
      <c r="R139" s="41"/>
      <c r="S139" s="41"/>
      <c r="T139" s="41"/>
      <c r="U139" s="41"/>
      <c r="V139" s="41"/>
      <c r="W139" s="41">
        <f t="shared" si="30"/>
        <v>1</v>
      </c>
      <c r="X139" s="42"/>
      <c r="Y139" s="43">
        <f t="shared" si="31"/>
        <v>108</v>
      </c>
      <c r="Z139" s="41" t="s">
        <v>131</v>
      </c>
      <c r="AA139" s="33">
        <v>43202</v>
      </c>
      <c r="AD139" s="36"/>
      <c r="AE139" s="37"/>
    </row>
    <row r="140" spans="1:35" x14ac:dyDescent="0.2">
      <c r="A140" s="34" t="s">
        <v>54</v>
      </c>
      <c r="B140" s="34" t="s">
        <v>294</v>
      </c>
      <c r="C140" s="34">
        <v>8</v>
      </c>
      <c r="D140" s="42">
        <v>29</v>
      </c>
      <c r="E140" s="42">
        <v>25</v>
      </c>
      <c r="F140" s="54">
        <v>64749</v>
      </c>
      <c r="G140" s="54"/>
      <c r="H140" s="41"/>
      <c r="I140" s="53"/>
      <c r="J140" s="34">
        <f t="shared" si="29"/>
        <v>1</v>
      </c>
      <c r="K140" s="41"/>
      <c r="M140" s="41"/>
      <c r="N140" s="41"/>
      <c r="O140" s="41">
        <f t="shared" si="28"/>
        <v>0</v>
      </c>
      <c r="P140" s="54"/>
      <c r="Q140" s="54"/>
      <c r="R140" s="41"/>
      <c r="S140" s="41"/>
      <c r="T140" s="41"/>
      <c r="U140" s="41"/>
      <c r="V140" s="41"/>
      <c r="W140" s="41">
        <f t="shared" si="30"/>
        <v>0</v>
      </c>
      <c r="X140" s="42"/>
      <c r="Y140" s="43">
        <f t="shared" si="31"/>
        <v>29</v>
      </c>
      <c r="Z140" s="51" t="s">
        <v>204</v>
      </c>
      <c r="AD140" s="36">
        <f>+Y140</f>
        <v>29</v>
      </c>
      <c r="AE140" s="37"/>
    </row>
    <row r="141" spans="1:35" x14ac:dyDescent="0.2">
      <c r="A141" s="34" t="s">
        <v>201</v>
      </c>
      <c r="B141" s="34" t="s">
        <v>202</v>
      </c>
      <c r="C141" s="34">
        <v>8</v>
      </c>
      <c r="D141" s="42">
        <v>29</v>
      </c>
      <c r="E141" s="42">
        <v>25</v>
      </c>
      <c r="F141" s="41"/>
      <c r="G141" s="41"/>
      <c r="H141" s="41"/>
      <c r="I141" s="53"/>
      <c r="J141" s="34">
        <f t="shared" si="29"/>
        <v>0</v>
      </c>
      <c r="K141" s="41"/>
      <c r="M141" s="41"/>
      <c r="N141" s="41"/>
      <c r="O141" s="41">
        <f t="shared" si="28"/>
        <v>0</v>
      </c>
      <c r="P141" s="41"/>
      <c r="Q141" s="41"/>
      <c r="R141" s="41"/>
      <c r="S141" s="41"/>
      <c r="T141" s="41"/>
      <c r="U141" s="41"/>
      <c r="V141" s="41"/>
      <c r="W141" s="41">
        <f t="shared" si="30"/>
        <v>0</v>
      </c>
      <c r="X141" s="42"/>
      <c r="Y141" s="43">
        <f t="shared" si="31"/>
        <v>0</v>
      </c>
      <c r="Z141" s="34" t="s">
        <v>131</v>
      </c>
      <c r="AA141" s="33"/>
      <c r="AD141" s="36"/>
      <c r="AE141" s="37"/>
    </row>
    <row r="142" spans="1:35" x14ac:dyDescent="0.2">
      <c r="A142" s="34" t="s">
        <v>37</v>
      </c>
      <c r="B142" s="34" t="s">
        <v>261</v>
      </c>
      <c r="C142" s="34">
        <v>6</v>
      </c>
      <c r="D142" s="42">
        <v>40</v>
      </c>
      <c r="E142" s="42">
        <v>29</v>
      </c>
      <c r="F142" s="54">
        <v>63196</v>
      </c>
      <c r="G142" s="54">
        <v>65347</v>
      </c>
      <c r="H142" s="41"/>
      <c r="I142" s="53"/>
      <c r="J142" s="34">
        <f t="shared" si="29"/>
        <v>2</v>
      </c>
      <c r="K142" s="41"/>
      <c r="M142" s="41"/>
      <c r="N142" s="41"/>
      <c r="O142" s="41">
        <f t="shared" si="28"/>
        <v>0</v>
      </c>
      <c r="P142" s="41">
        <v>63196</v>
      </c>
      <c r="Q142" s="41">
        <v>63196</v>
      </c>
      <c r="R142" s="41">
        <v>65347</v>
      </c>
      <c r="S142" s="41"/>
      <c r="T142" s="41"/>
      <c r="U142" s="41"/>
      <c r="V142" s="41"/>
      <c r="W142" s="41">
        <f t="shared" si="30"/>
        <v>3</v>
      </c>
      <c r="X142" s="42"/>
      <c r="Y142" s="43">
        <f t="shared" si="31"/>
        <v>155</v>
      </c>
      <c r="Z142" s="34" t="s">
        <v>131</v>
      </c>
      <c r="AA142" s="33"/>
      <c r="AD142" s="36"/>
      <c r="AE142" s="37"/>
    </row>
    <row r="143" spans="1:35" x14ac:dyDescent="0.2">
      <c r="F143" s="41"/>
      <c r="G143" s="41"/>
      <c r="H143" s="41"/>
      <c r="I143" s="41"/>
      <c r="J143" s="55">
        <f>SUM(J5:J142)</f>
        <v>63</v>
      </c>
      <c r="K143" s="41"/>
      <c r="M143" s="41"/>
      <c r="N143" s="41"/>
      <c r="O143" s="55">
        <f>SUM(O5:O142)</f>
        <v>53</v>
      </c>
      <c r="P143" s="41"/>
      <c r="Q143" s="41"/>
      <c r="R143" s="41"/>
      <c r="S143" s="41"/>
      <c r="T143" s="41"/>
      <c r="U143" s="41"/>
      <c r="V143" s="41"/>
      <c r="W143" s="55">
        <f>SUM(W5:W142)</f>
        <v>73</v>
      </c>
      <c r="X143" s="42"/>
      <c r="Y143" s="5">
        <f>SUM(Y5:Y142)</f>
        <v>5235</v>
      </c>
      <c r="Z143" s="55" t="s">
        <v>115</v>
      </c>
      <c r="AD143" s="5">
        <f>SUM(AD5:AD142)</f>
        <v>129</v>
      </c>
    </row>
    <row r="144" spans="1:35" x14ac:dyDescent="0.2">
      <c r="J144" s="41"/>
      <c r="K144" s="41"/>
      <c r="L144" s="41"/>
      <c r="M144" s="41"/>
    </row>
    <row r="145" spans="10:13" x14ac:dyDescent="0.2">
      <c r="J145" s="41"/>
      <c r="K145" s="41"/>
      <c r="L145" s="41"/>
      <c r="M145" s="41"/>
    </row>
    <row r="146" spans="10:13" x14ac:dyDescent="0.2">
      <c r="J146" s="41"/>
      <c r="K146" s="41"/>
      <c r="L146" s="41"/>
      <c r="M146" s="41"/>
    </row>
    <row r="147" spans="10:13" x14ac:dyDescent="0.2">
      <c r="J147" s="41"/>
      <c r="K147" s="41"/>
      <c r="L147" s="41"/>
      <c r="M147" s="41"/>
    </row>
    <row r="148" spans="10:13" x14ac:dyDescent="0.2">
      <c r="J148" s="41"/>
      <c r="K148" s="41"/>
      <c r="L148" s="41"/>
      <c r="M148" s="41"/>
    </row>
    <row r="149" spans="10:13" x14ac:dyDescent="0.2">
      <c r="J149" s="41"/>
      <c r="K149" s="41"/>
      <c r="L149" s="41"/>
      <c r="M149" s="41"/>
    </row>
  </sheetData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0"/>
  <sheetViews>
    <sheetView workbookViewId="0">
      <selection activeCell="I136" sqref="I136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+'4 8 17 payroll'!$AG$4</f>
        <v>40</v>
      </c>
      <c r="E1" s="5">
        <f>+'4 8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6"/>
      <c r="W1" s="10" t="e">
        <f>+(J1*D1)+(O1*#REF!)+(U1*'4 8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'4 8 17 payroll'!AF4</f>
        <v>6</v>
      </c>
      <c r="D2" s="5">
        <f>'4 8 17 payroll'!AG4</f>
        <v>40</v>
      </c>
      <c r="E2" s="5">
        <f>'4 8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6"/>
      <c r="AB2" s="10">
        <f>+(J2*D2)+(O2*E2)+(Z2*'4 8 17 payroll'!$AH$7)+AA2+(T2*'4 8 17 payroll'!$AH$7)</f>
        <v>0</v>
      </c>
      <c r="AC2" s="2" t="s">
        <v>131</v>
      </c>
      <c r="AD2" s="6"/>
      <c r="AE2" s="6"/>
      <c r="AF2" s="7"/>
      <c r="AG2" s="6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6"/>
      <c r="AB3" s="10">
        <f>+(J3*D3)+(O3*E3)+(Z3*'4 8 17 payroll'!$AH$7)+AA3+(T3*'4 8 17 payroll'!$AH$7)</f>
        <v>0</v>
      </c>
      <c r="AC3" s="2" t="s">
        <v>131</v>
      </c>
      <c r="AD3" s="8"/>
      <c r="AE3" s="6"/>
      <c r="AF3" s="8"/>
      <c r="AG3" s="6"/>
    </row>
    <row r="4" spans="1:40" x14ac:dyDescent="0.2">
      <c r="A4" s="2" t="s">
        <v>19</v>
      </c>
      <c r="B4" t="s">
        <v>206</v>
      </c>
      <c r="C4">
        <v>8</v>
      </c>
      <c r="D4" s="5">
        <f>+'4 8 17 payroll'!$AG$2</f>
        <v>29</v>
      </c>
      <c r="E4" s="5">
        <f>+'4 8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6"/>
      <c r="AB4" s="10">
        <f>+(J4*D4)+(O4*E4)+(Z4*'4 8 17 payroll'!$AH$7)+AA4+(T4*'4 8 17 payroll'!$AH$7)</f>
        <v>0</v>
      </c>
      <c r="AC4" s="2" t="s">
        <v>131</v>
      </c>
      <c r="AD4" s="19"/>
      <c r="AE4" s="6"/>
      <c r="AF4" s="7"/>
      <c r="AG4" s="6"/>
      <c r="AH4" s="2"/>
      <c r="AL4" s="2"/>
      <c r="AN4" s="20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6"/>
      <c r="AB5" s="10">
        <f>+(J5*D5)+(O5*E5)+(Z5*'4 8 17 payroll'!$AH$7)+AA5+(T5*'4 8 17 payroll'!$AH$7)</f>
        <v>0</v>
      </c>
      <c r="AC5" s="2" t="s">
        <v>204</v>
      </c>
      <c r="AD5" s="6"/>
      <c r="AE5" s="6"/>
      <c r="AF5" s="7"/>
      <c r="AG5" s="6"/>
      <c r="AH5" s="2"/>
    </row>
    <row r="6" spans="1:40" x14ac:dyDescent="0.2">
      <c r="A6" t="s">
        <v>9</v>
      </c>
      <c r="B6" t="s">
        <v>10</v>
      </c>
      <c r="C6">
        <f>'4 8 17 payroll'!AF3</f>
        <v>7</v>
      </c>
      <c r="D6" s="5">
        <f>'4 8 17 payroll'!AG3</f>
        <v>34</v>
      </c>
      <c r="E6" s="5">
        <f>'4 8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6"/>
      <c r="X6" s="27">
        <f>+(J6*D6)+(O6*E6)+(V6*'4 8 17 payroll'!$AH$7)+W6</f>
        <v>0</v>
      </c>
      <c r="Y6" s="2" t="s">
        <v>131</v>
      </c>
      <c r="Z6" s="8"/>
      <c r="AA6" s="19"/>
    </row>
    <row r="7" spans="1:40" x14ac:dyDescent="0.2">
      <c r="A7" t="s">
        <v>67</v>
      </c>
      <c r="B7" t="s">
        <v>68</v>
      </c>
      <c r="C7">
        <v>8</v>
      </c>
      <c r="D7" s="5">
        <f>+'4 8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6"/>
      <c r="X7" s="27">
        <f>+(J7*D7)+(O7*E7)+(V7*'4 8 17 payroll'!$AH$7)+W7</f>
        <v>0</v>
      </c>
      <c r="Y7" s="2" t="s">
        <v>131</v>
      </c>
      <c r="Z7" s="8"/>
      <c r="AA7" s="19"/>
      <c r="AC7" s="20"/>
    </row>
    <row r="8" spans="1:40" x14ac:dyDescent="0.2">
      <c r="A8" t="s">
        <v>57</v>
      </c>
      <c r="B8" t="s">
        <v>170</v>
      </c>
      <c r="C8">
        <f>'4 8 17 payroll'!AF4</f>
        <v>6</v>
      </c>
      <c r="D8" s="5">
        <f>'4 8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6"/>
      <c r="X8" s="27">
        <f>+(J8*D8)+(O8*E8)+(V8*'4 8 17 payroll'!$AH$7)+W8</f>
        <v>0</v>
      </c>
      <c r="Y8" s="2" t="s">
        <v>204</v>
      </c>
      <c r="Z8" s="19"/>
      <c r="AA8" s="6"/>
      <c r="AC8" s="20"/>
    </row>
    <row r="9" spans="1:40" x14ac:dyDescent="0.2">
      <c r="A9" s="2" t="s">
        <v>200</v>
      </c>
      <c r="B9" t="s">
        <v>143</v>
      </c>
      <c r="C9">
        <v>8</v>
      </c>
      <c r="D9" s="5">
        <f>+'4 8 17 payroll'!$AG$2</f>
        <v>29</v>
      </c>
      <c r="E9" s="5">
        <f>+'4 8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7">
        <f>+(J9*D9)+(O9*E9)+(V9*'4 8 17 payroll'!$AH$7)+W9</f>
        <v>0</v>
      </c>
      <c r="Y9" s="2" t="s">
        <v>131</v>
      </c>
      <c r="Z9" s="8"/>
      <c r="AA9" s="19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7">
        <f>+(J10*D10)+(O10*E10)+(V10*'4 8 17 payroll'!$AH$7)+W10</f>
        <v>0</v>
      </c>
      <c r="Y10" s="2" t="s">
        <v>131</v>
      </c>
      <c r="Z10" s="8"/>
      <c r="AA10" s="19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6"/>
      <c r="X11" s="27">
        <f>+(J11*D11)+(O11*E11)+(V11*'4 8 17 payroll'!$AH$7)+W11</f>
        <v>0</v>
      </c>
      <c r="Y11" s="2" t="s">
        <v>131</v>
      </c>
      <c r="Z11" s="8"/>
      <c r="AA11" s="6"/>
      <c r="AB11" s="7"/>
      <c r="AC11" s="6"/>
    </row>
    <row r="12" spans="1:40" x14ac:dyDescent="0.2">
      <c r="A12" s="2" t="s">
        <v>100</v>
      </c>
      <c r="B12" t="s">
        <v>101</v>
      </c>
      <c r="C12">
        <v>8</v>
      </c>
      <c r="D12" s="5">
        <f>+'4 8 17 payroll'!$AG$2</f>
        <v>29</v>
      </c>
      <c r="E12" s="5">
        <f>+'4 8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6"/>
      <c r="X12" s="27">
        <f>+(J12*D12)+(O12*E12)+(V12*'4 8 17 payroll'!$AH$7)+W12</f>
        <v>0</v>
      </c>
      <c r="Y12" s="2" t="s">
        <v>131</v>
      </c>
      <c r="Z12" s="19"/>
      <c r="AA12" s="6"/>
      <c r="AB12" s="7"/>
      <c r="AC12" s="6"/>
      <c r="AD12" s="6"/>
    </row>
    <row r="13" spans="1:40" x14ac:dyDescent="0.2">
      <c r="A13" s="2" t="s">
        <v>95</v>
      </c>
      <c r="B13" t="s">
        <v>96</v>
      </c>
      <c r="C13">
        <v>8</v>
      </c>
      <c r="D13" s="5">
        <f>+'4 8 17 payroll'!$AG$2</f>
        <v>29</v>
      </c>
      <c r="E13" s="5">
        <f>+'4 8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6"/>
      <c r="X13" s="27">
        <f>+(J13*D13)+(O13*E13)+(V13*'4 8 17 payroll'!$AH$7)+W13</f>
        <v>0</v>
      </c>
      <c r="Y13" s="2" t="s">
        <v>131</v>
      </c>
      <c r="Z13" s="19"/>
      <c r="AA13" s="6"/>
      <c r="AB13" s="7"/>
      <c r="AC13" s="6"/>
      <c r="AD13" s="8"/>
    </row>
    <row r="14" spans="1:40" x14ac:dyDescent="0.2">
      <c r="A14" s="2" t="s">
        <v>239</v>
      </c>
      <c r="B14" t="s">
        <v>240</v>
      </c>
      <c r="C14">
        <v>8</v>
      </c>
      <c r="D14" s="5">
        <f>+'4 8 17 payroll'!$AG$2</f>
        <v>29</v>
      </c>
      <c r="E14" s="5">
        <f>+'4 8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6"/>
      <c r="X14" s="27">
        <f>+(J14*D14)+(O14*E14)+(V14*'4 8 17 payroll'!$AH$7)+W14</f>
        <v>0</v>
      </c>
      <c r="Y14" s="2" t="s">
        <v>243</v>
      </c>
      <c r="Z14" s="8"/>
      <c r="AA14" s="19"/>
      <c r="AB14" s="7"/>
      <c r="AC14" s="6"/>
    </row>
    <row r="15" spans="1:40" x14ac:dyDescent="0.2">
      <c r="A15" t="s">
        <v>11</v>
      </c>
      <c r="B15" t="s">
        <v>12</v>
      </c>
      <c r="C15">
        <v>5</v>
      </c>
      <c r="D15" s="5">
        <f>+'4 8 17 payroll'!$AG$5</f>
        <v>47</v>
      </c>
      <c r="E15" s="5">
        <f>+'4 8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6"/>
      <c r="X15" s="27">
        <f>+(J15*D15)+(O15*E15)+(V15*'4 8 17 payroll'!$AH$7)+W15</f>
        <v>0</v>
      </c>
      <c r="Y15" s="2" t="s">
        <v>131</v>
      </c>
      <c r="Z15" s="19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+'4 8 17 payroll'!$AH$2</f>
        <v>25</v>
      </c>
      <c r="F16" s="2"/>
      <c r="G16" s="2"/>
      <c r="H16" s="2"/>
      <c r="I16" s="8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6"/>
      <c r="X16" s="27">
        <f>+(J16*D16)+(O16*E16)+(V16*'4 8 17 payroll'!$AH$7)+W16</f>
        <v>0</v>
      </c>
      <c r="Y16" s="2" t="s">
        <v>131</v>
      </c>
      <c r="Z16" s="6" t="s">
        <v>355</v>
      </c>
      <c r="AC16" s="20"/>
    </row>
    <row r="17" spans="1:36" x14ac:dyDescent="0.2">
      <c r="A17" s="2" t="s">
        <v>19</v>
      </c>
      <c r="B17" t="s">
        <v>206</v>
      </c>
      <c r="C17">
        <v>8</v>
      </c>
      <c r="D17" s="5">
        <f>+'4 8 17 payroll'!$AG$2</f>
        <v>29</v>
      </c>
      <c r="E17" s="5">
        <f>+'4 8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6"/>
      <c r="X17" s="27">
        <f>+(J17*D17)+(O17*E17)+(V17*'4 8 17 payroll'!$AH$7)+W17</f>
        <v>0</v>
      </c>
      <c r="Y17" s="2" t="s">
        <v>204</v>
      </c>
      <c r="Z17" s="2"/>
      <c r="AA17" s="6"/>
      <c r="AB17" s="7"/>
      <c r="AC17" s="2"/>
      <c r="AD17" s="19"/>
      <c r="AE17" s="6"/>
      <c r="AF17" s="7"/>
      <c r="AG17" s="6"/>
      <c r="AH17" s="2"/>
      <c r="AJ17" s="20"/>
    </row>
    <row r="18" spans="1:36" x14ac:dyDescent="0.2">
      <c r="A18" s="2" t="s">
        <v>31</v>
      </c>
      <c r="B18" t="s">
        <v>150</v>
      </c>
      <c r="C18">
        <v>6</v>
      </c>
      <c r="D18" s="5">
        <f>+'4 8 17 payroll'!$AG$4</f>
        <v>40</v>
      </c>
      <c r="E18" s="5">
        <f>+'4 8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6"/>
      <c r="X18" s="27">
        <f>+(J18*D18)+(O18*E18)+(V18*'4 8 17 payroll'!$AH$7)+W18</f>
        <v>0</v>
      </c>
      <c r="Y18" s="2" t="s">
        <v>131</v>
      </c>
      <c r="Z18" s="8"/>
      <c r="AA18" s="6"/>
      <c r="AB18" s="7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6"/>
      <c r="X19" s="27">
        <f>+(J19*D19)+(O19*E19)+(V19*'4 8 17 payroll'!$AH$7)+W19</f>
        <v>0</v>
      </c>
      <c r="Y19" s="26" t="s">
        <v>204</v>
      </c>
      <c r="Z19" s="8"/>
      <c r="AA19" s="6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6"/>
      <c r="X20" s="27">
        <f>+(J20*D20)+(O20*E20)+(V20*'4 8 17 payroll'!$AH$7)+W20</f>
        <v>0</v>
      </c>
      <c r="Y20" s="26" t="s">
        <v>204</v>
      </c>
      <c r="Z20" s="8"/>
      <c r="AA20" s="6"/>
      <c r="AB20" s="7"/>
      <c r="AC20" s="6"/>
      <c r="AD20" s="8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6"/>
      <c r="X21" s="27">
        <f>+(J21*D21)+(O21*E21)+(V21*'4 8 17 payroll'!$AH$7)+W21</f>
        <v>0</v>
      </c>
      <c r="Y21" s="2" t="s">
        <v>131</v>
      </c>
      <c r="Z21" s="8"/>
      <c r="AA21" s="19"/>
      <c r="AB21" s="8"/>
      <c r="AC21" s="6"/>
      <c r="AD21" s="6"/>
    </row>
    <row r="22" spans="1:36" x14ac:dyDescent="0.2">
      <c r="A22" s="2" t="s">
        <v>210</v>
      </c>
      <c r="B22" t="s">
        <v>202</v>
      </c>
      <c r="C22">
        <v>8</v>
      </c>
      <c r="D22" s="5">
        <f>+'4 8 17 payroll'!$AG$2</f>
        <v>29</v>
      </c>
      <c r="E22" s="5">
        <f>+'4 8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6"/>
      <c r="X22" s="27">
        <f>+(J22*D22)+(O22*E22)+(V22*'4 8 17 payroll'!$AH$7)+W22</f>
        <v>0</v>
      </c>
      <c r="Y22" s="2" t="s">
        <v>131</v>
      </c>
      <c r="Z22" s="19"/>
      <c r="AA22" s="19"/>
      <c r="AB22" s="7"/>
      <c r="AC22" s="6"/>
      <c r="AD22" s="8"/>
    </row>
    <row r="23" spans="1:36" x14ac:dyDescent="0.2">
      <c r="A23" s="2" t="s">
        <v>241</v>
      </c>
      <c r="B23" t="s">
        <v>202</v>
      </c>
      <c r="C23">
        <v>8</v>
      </c>
      <c r="D23" s="5">
        <f>+'4 8 17 payroll'!$AG$2</f>
        <v>29</v>
      </c>
      <c r="E23" s="5">
        <f>+'4 8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6"/>
      <c r="X23" s="27">
        <f>+(J23*D23)+(O23*E23)+(V23*'4 8 17 payroll'!$AH$7)+W23</f>
        <v>0</v>
      </c>
      <c r="Y23" s="2" t="s">
        <v>244</v>
      </c>
      <c r="Z23" s="8"/>
      <c r="AA23" s="6"/>
      <c r="AB23" s="7"/>
    </row>
    <row r="24" spans="1:36" x14ac:dyDescent="0.2">
      <c r="A24" s="2" t="s">
        <v>203</v>
      </c>
      <c r="B24" t="s">
        <v>202</v>
      </c>
      <c r="C24">
        <v>8</v>
      </c>
      <c r="D24" s="5">
        <f>+'4 8 17 payroll'!$AG$2</f>
        <v>29</v>
      </c>
      <c r="E24" s="5">
        <f>+'4 8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6"/>
      <c r="X24" s="27">
        <f>+(J24*D24)+(O24*E24)+(V24*'4 8 17 payroll'!$AH$7)+W24</f>
        <v>0</v>
      </c>
      <c r="Y24" s="2" t="s">
        <v>131</v>
      </c>
      <c r="Z24" s="19"/>
      <c r="AA24" s="6"/>
      <c r="AB24" s="7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6"/>
      <c r="X25" s="27">
        <f>+(J25*D25)+(O25*E25)+(V25*'4 8 17 payroll'!$AH$7)+W25</f>
        <v>0</v>
      </c>
      <c r="Y25" s="2" t="s">
        <v>131</v>
      </c>
      <c r="Z25" s="8"/>
      <c r="AA25" s="6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6"/>
      <c r="X26" s="27">
        <f>+(J26*D26)+(O26*E26)+(V26*'4 8 17 payroll'!$AH$7)+W26</f>
        <v>0</v>
      </c>
      <c r="Y26" s="2" t="s">
        <v>131</v>
      </c>
      <c r="Z26" s="8"/>
      <c r="AA26" s="6"/>
      <c r="AB26" s="1"/>
      <c r="AJ26" s="20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6"/>
      <c r="X27" s="27">
        <f>+(J27*D27)+(O27*E27)+(V27*'4 8 17 payroll'!$AH$7)+W27</f>
        <v>0</v>
      </c>
      <c r="Y27" s="26" t="s">
        <v>204</v>
      </c>
      <c r="Z27" s="19"/>
      <c r="AA27" s="6"/>
      <c r="AB27" s="1"/>
      <c r="AC27" s="5"/>
      <c r="AJ27" s="20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6"/>
      <c r="X28" s="27">
        <f>+(J28*D28)+(O28*E28)+(V28*'4 8 17 payroll'!$AH$7)+W28</f>
        <v>0</v>
      </c>
      <c r="Y28" s="2" t="s">
        <v>131</v>
      </c>
      <c r="Z28" s="8"/>
      <c r="AA28" s="6"/>
      <c r="AB28" s="2"/>
      <c r="AC28" s="20"/>
    </row>
    <row r="29" spans="1:36" x14ac:dyDescent="0.2">
      <c r="A29" s="2" t="s">
        <v>156</v>
      </c>
      <c r="B29" t="s">
        <v>44</v>
      </c>
      <c r="C29">
        <v>8</v>
      </c>
      <c r="D29" s="5">
        <f>+'4 8 17 payroll'!$AG$2</f>
        <v>29</v>
      </c>
      <c r="E29" s="5">
        <f>+'4 8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6"/>
      <c r="X29" s="27">
        <f>+(J29*D29)+(O29*E29)+(V29*'4 8 17 payroll'!$AH$7)+W29</f>
        <v>0</v>
      </c>
      <c r="Y29" s="2" t="s">
        <v>131</v>
      </c>
      <c r="Z29" s="6"/>
      <c r="AA29" s="6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6"/>
      <c r="X30" s="27">
        <f>+(J30*D30)+(O30*E30)+(V30*'4 8 17 payroll'!$AH$7)+W30</f>
        <v>0</v>
      </c>
      <c r="Y30" s="26" t="s">
        <v>204</v>
      </c>
      <c r="Z30" s="8"/>
      <c r="AA30" s="19"/>
      <c r="AB30" s="7"/>
      <c r="AC30" s="6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6"/>
      <c r="X31" s="27">
        <f>+(J31*D31)+(O31*E31)+(V31*'4 8 17 payroll'!$AH$7)+W31</f>
        <v>0</v>
      </c>
      <c r="Y31" s="2" t="s">
        <v>131</v>
      </c>
      <c r="Z31" s="2"/>
      <c r="AA31" s="19"/>
      <c r="AB31" s="2"/>
      <c r="AC31" s="20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6"/>
      <c r="X32" s="27">
        <f>+(J32*D32)+(O32*E32)+(V32*'4 8 17 payroll'!$AH$7)+W32</f>
        <v>0</v>
      </c>
      <c r="Y32" s="2" t="s">
        <v>131</v>
      </c>
      <c r="Z32" s="2"/>
      <c r="AA32" s="8"/>
      <c r="AB32" s="7"/>
      <c r="AC32" s="2"/>
      <c r="AD32" s="19"/>
      <c r="AE32" s="6"/>
      <c r="AF32" s="7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6"/>
      <c r="X33" s="27">
        <f>+(J33*D33)+(O33*E33)+(V33*'4 8 17 payroll'!$AH$7)+W33</f>
        <v>0</v>
      </c>
      <c r="Y33" s="2" t="s">
        <v>131</v>
      </c>
      <c r="Z33" s="8"/>
      <c r="AA33" s="8"/>
      <c r="AB33" s="8"/>
      <c r="AC33" s="6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+'4 8 17 payroll'!$AG$2</f>
        <v>29</v>
      </c>
      <c r="E34" s="5">
        <f>+'4 8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6"/>
      <c r="X34" s="27">
        <f>+(J34*D34)+(O34*E34)+(V34*'4 8 17 payroll'!$AH$7)+W34</f>
        <v>0</v>
      </c>
      <c r="Y34" s="2" t="s">
        <v>131</v>
      </c>
      <c r="Z34" s="8"/>
      <c r="AA34" s="8"/>
      <c r="AB34" s="8"/>
      <c r="AC34" s="6"/>
      <c r="AD34" s="9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6"/>
      <c r="X35" s="27">
        <f>+(J35*D35)+(O35*E35)+(V35*'4 8 17 payroll'!$AH$7)+W35</f>
        <v>0</v>
      </c>
      <c r="Y35" s="2" t="s">
        <v>131</v>
      </c>
      <c r="Z35" s="8"/>
      <c r="AA35" s="19"/>
      <c r="AC35" s="20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6"/>
      <c r="X36" s="27">
        <f>+(J36*D36)+(O36*E36)+(V36*'4 8 17 payroll'!$AH$7)+W36</f>
        <v>0</v>
      </c>
      <c r="Y36" s="2" t="s">
        <v>131</v>
      </c>
      <c r="Z36" s="8"/>
      <c r="AA36" s="19"/>
      <c r="AB36" s="7"/>
      <c r="AC36" s="6"/>
    </row>
    <row r="37" spans="1:36" x14ac:dyDescent="0.2">
      <c r="A37" t="s">
        <v>1</v>
      </c>
      <c r="B37" t="s">
        <v>2</v>
      </c>
      <c r="C37">
        <f>'4 8 17 payroll'!AF2</f>
        <v>8</v>
      </c>
      <c r="D37" s="5">
        <f>'4 8 17 payroll'!AG2</f>
        <v>29</v>
      </c>
      <c r="E37" s="5">
        <f>'4 8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6"/>
      <c r="X37" s="27">
        <f>+(J37*D37)+(O37*E37)+(V37*'4 8 17 payroll'!$AH$7)+W37</f>
        <v>0</v>
      </c>
      <c r="Y37" s="2" t="s">
        <v>131</v>
      </c>
      <c r="Z37" s="19"/>
      <c r="AA37" s="6"/>
      <c r="AB37" s="1"/>
      <c r="AC37" s="5"/>
      <c r="AD37" s="8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6"/>
      <c r="X38" s="27">
        <f>+(J38*D38)+(O38*E38)+(V38*'4 8 17 payroll'!$AH$7)+W38</f>
        <v>0</v>
      </c>
      <c r="Y38" s="2" t="s">
        <v>131</v>
      </c>
      <c r="Z38" s="8"/>
      <c r="AA38" s="6"/>
      <c r="AC38" s="20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6"/>
      <c r="X39" s="27">
        <f>+(J39*D39)+(O39*E39)+(V39*'4 8 17 payroll'!$AH$7)+W39</f>
        <v>0</v>
      </c>
      <c r="Y39" s="2" t="s">
        <v>131</v>
      </c>
      <c r="Z39" s="19"/>
      <c r="AA39" s="19"/>
      <c r="AB39" s="7"/>
      <c r="AC39" s="6"/>
      <c r="AD39" s="25"/>
    </row>
    <row r="40" spans="1:36" x14ac:dyDescent="0.2">
      <c r="A40" s="2" t="s">
        <v>199</v>
      </c>
      <c r="B40" t="s">
        <v>150</v>
      </c>
      <c r="C40">
        <v>8</v>
      </c>
      <c r="D40" s="5">
        <f>+'4 8 17 payroll'!$AG$2</f>
        <v>29</v>
      </c>
      <c r="E40" s="5">
        <f>+'4 8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6"/>
      <c r="X40" s="27">
        <f>+(J40*D40)+(O40*E40)+(V40*'4 8 17 payroll'!$AH$7)+W40</f>
        <v>0</v>
      </c>
      <c r="Y40" s="2" t="s">
        <v>131</v>
      </c>
      <c r="Z40" s="8"/>
      <c r="AA40" s="19"/>
      <c r="AB40" s="7"/>
    </row>
    <row r="41" spans="1:36" x14ac:dyDescent="0.2">
      <c r="A41" s="2" t="s">
        <v>9</v>
      </c>
      <c r="B41" t="s">
        <v>142</v>
      </c>
      <c r="C41">
        <v>8</v>
      </c>
      <c r="D41" s="5">
        <f>+'4 8 17 payroll'!$AG$2</f>
        <v>29</v>
      </c>
      <c r="E41" s="5">
        <f>+'4 8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6"/>
      <c r="X41" s="27">
        <f>+(J41*D41)+(O41*E41)+(V41*'4 8 17 payroll'!$AH$7)+W41</f>
        <v>0</v>
      </c>
      <c r="Y41" s="2" t="s">
        <v>131</v>
      </c>
      <c r="Z41" s="8"/>
      <c r="AA41" s="6"/>
      <c r="AC41" s="20"/>
    </row>
    <row r="42" spans="1:36" x14ac:dyDescent="0.2">
      <c r="A42" s="2" t="s">
        <v>70</v>
      </c>
      <c r="B42" t="s">
        <v>71</v>
      </c>
      <c r="C42">
        <v>8</v>
      </c>
      <c r="D42" s="5">
        <f>+'4 8 17 payroll'!$AG$2</f>
        <v>29</v>
      </c>
      <c r="E42" s="5">
        <f>+'4 8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6"/>
      <c r="X42" s="27">
        <f>+(J42*D42)+(O42*E42)+(V42*'4 8 17 payroll'!$AH$7)+W42</f>
        <v>0</v>
      </c>
      <c r="Y42" s="2" t="s">
        <v>131</v>
      </c>
      <c r="Z42" s="19"/>
      <c r="AA42" s="19"/>
      <c r="AC42" s="20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8"/>
      <c r="J43">
        <f t="shared" ref="J43:J50" si="27">COUNT(F43:I43)</f>
        <v>0</v>
      </c>
      <c r="K43" s="2"/>
      <c r="L43" s="2"/>
      <c r="M43" s="2"/>
      <c r="N43" s="8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6"/>
      <c r="X43" s="27">
        <f>+(J43*D43)+(O43*E43)+(V43*'4 8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6"/>
      <c r="X44" s="27">
        <f>+(J44*D44)+(O44*E44)+(V44*'4 8 17 payroll'!$AH$7)+W44</f>
        <v>0</v>
      </c>
      <c r="Y44" s="2" t="s">
        <v>131</v>
      </c>
      <c r="Z44" s="19"/>
      <c r="AA44" s="21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6"/>
      <c r="X45" s="27">
        <f>+(J45*D45)+(O45*E45)+(V45*'4 8 17 payroll'!$AH$7)+W45</f>
        <v>0</v>
      </c>
      <c r="Y45" s="2" t="s">
        <v>131</v>
      </c>
      <c r="Z45" s="8"/>
      <c r="AA45" s="6"/>
      <c r="AB45" s="7"/>
      <c r="AC45" s="6"/>
      <c r="AE45" s="2"/>
      <c r="AH45" s="2"/>
      <c r="AJ45" s="20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6"/>
      <c r="X46" s="27">
        <f>+(J46*D46)+(O46*E46)+(V46*'4 8 17 payroll'!$AH$7)+W46</f>
        <v>0</v>
      </c>
      <c r="Y46" s="2" t="s">
        <v>131</v>
      </c>
      <c r="Z46" s="2"/>
      <c r="AA46" s="19"/>
      <c r="AB46" s="7"/>
      <c r="AC46" s="6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+'4 8 17 payroll'!$AG$2</f>
        <v>29</v>
      </c>
      <c r="E47" s="5">
        <f>+'4 8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6"/>
      <c r="X47" s="27">
        <f>+(J47*D47)+(O47*E47)+(V47*'4 8 17 payroll'!$AH$7)+W47</f>
        <v>0</v>
      </c>
      <c r="Y47" s="2" t="s">
        <v>131</v>
      </c>
      <c r="Z47" s="19"/>
      <c r="AA47" s="19"/>
      <c r="AB47" s="7"/>
      <c r="AC47" s="6"/>
      <c r="AD47" s="8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6"/>
      <c r="X48" s="27">
        <f>+(J48*D48)+(O48*E48)+(V48*'4 8 17 payroll'!$AH$7)+W48</f>
        <v>0</v>
      </c>
      <c r="Y48" s="2" t="s">
        <v>131</v>
      </c>
      <c r="Z48" s="8"/>
      <c r="AA48" s="6"/>
      <c r="AB48" s="7"/>
      <c r="AC48" s="6"/>
      <c r="AD48" s="8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6"/>
      <c r="X49" s="27">
        <f>+(J49*D49)+(O49*E49)+(V49*'4 8 17 payroll'!$AH$7)+W49</f>
        <v>0</v>
      </c>
      <c r="Y49" s="2" t="s">
        <v>131</v>
      </c>
      <c r="Z49" s="8"/>
      <c r="AA49" s="6"/>
      <c r="AB49" s="8"/>
      <c r="AC49" s="6"/>
      <c r="AD49" s="8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6"/>
      <c r="X50" s="27">
        <f>+(J50*D50)+(O50*E50)+(V50*'4 8 17 payroll'!$AH$7)+W50</f>
        <v>0</v>
      </c>
      <c r="Y50" s="2" t="s">
        <v>131</v>
      </c>
      <c r="Z50" s="8"/>
      <c r="AA50" s="6"/>
      <c r="AB50" s="7"/>
      <c r="AC50" s="6"/>
      <c r="AD50" s="8"/>
    </row>
    <row r="51" spans="1:34" x14ac:dyDescent="0.2">
      <c r="A51" s="2" t="s">
        <v>75</v>
      </c>
      <c r="B51" t="s">
        <v>76</v>
      </c>
      <c r="C51">
        <v>8</v>
      </c>
      <c r="D51" s="5">
        <f>+'4 8 17 payroll'!$AG$2</f>
        <v>29</v>
      </c>
      <c r="E51" s="5">
        <f>+'4 8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6"/>
      <c r="X51" s="27">
        <f>+(J51*D51)+(O51*E51)+(V51*'4 8 17 payroll'!$AH$7)+W51</f>
        <v>0</v>
      </c>
      <c r="Y51" s="2" t="s">
        <v>131</v>
      </c>
      <c r="Z51" s="8"/>
      <c r="AA51" s="6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+'4 8 17 payroll'!$AG$2</f>
        <v>29</v>
      </c>
      <c r="E52" s="5">
        <f>+'4 8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6"/>
      <c r="X52" s="27">
        <f>+(J52*D52)+(O52*E52)+(V52*'4 8 17 payroll'!$AH$7)+W52</f>
        <v>0</v>
      </c>
      <c r="Y52" s="2" t="s">
        <v>131</v>
      </c>
      <c r="Z52" s="8"/>
      <c r="AA52" s="6"/>
      <c r="AB52" s="7"/>
      <c r="AC52" s="6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+'4 8 17 payroll'!$AG$2</f>
        <v>29</v>
      </c>
      <c r="E53" s="5">
        <f>+'4 8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6"/>
      <c r="X53" s="27">
        <f>+(J53*D53)+(O53*E53)+(V53*'4 8 17 payroll'!$AH$7)+W53</f>
        <v>0</v>
      </c>
      <c r="Y53" s="2" t="s">
        <v>131</v>
      </c>
      <c r="Z53" s="8"/>
      <c r="AA53" s="6"/>
      <c r="AB53" s="8"/>
      <c r="AC53" s="6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+'4 8 17 payroll'!$AG$2</f>
        <v>29</v>
      </c>
      <c r="E54" s="5">
        <f>+'4 8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6"/>
      <c r="X54" s="27">
        <f>+(J54*D54)+(O54*E54)+(V54*'4 8 17 payroll'!$AH$7)+W54</f>
        <v>0</v>
      </c>
      <c r="Y54" s="2" t="s">
        <v>131</v>
      </c>
      <c r="Z54" s="8"/>
      <c r="AA54" s="6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+'4 8 17 payroll'!$AG$2</f>
        <v>29</v>
      </c>
      <c r="E55" s="5">
        <f>+'4 8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6"/>
      <c r="X55" s="27">
        <f>+(J55*D55)+(O55*E55)+(V55*'4 8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+'4 8 17 payroll'!$AG$2</f>
        <v>29</v>
      </c>
      <c r="E56" s="5">
        <f>+'4 8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6"/>
      <c r="X56" s="27">
        <f>+(J56*D56)+(O56*E56)+(V56*'4 8 17 payroll'!$AH$7)+W56</f>
        <v>0</v>
      </c>
      <c r="Y56" s="2" t="s">
        <v>131</v>
      </c>
      <c r="Z56" s="19"/>
      <c r="AA56" s="6"/>
      <c r="AB56" s="7"/>
      <c r="AC56" s="6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+'4 8 17 payroll'!$AG$2</f>
        <v>29</v>
      </c>
      <c r="E57" s="5">
        <f>+'4 8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6"/>
      <c r="X57" s="27">
        <f>+(J57*D57)+(O57*E57)+(V57*'4 8 17 payroll'!$AH$7)+W57</f>
        <v>0</v>
      </c>
      <c r="Y57" s="2" t="s">
        <v>131</v>
      </c>
      <c r="Z57" s="19"/>
      <c r="AA57" s="6"/>
      <c r="AB57" s="7"/>
      <c r="AC57" s="6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6"/>
      <c r="X58" s="27">
        <f>+(J58*D58)+(O58*E58)+(V58*'4 8 17 payroll'!$AH$7)+W58</f>
        <v>0</v>
      </c>
      <c r="Y58" s="2" t="s">
        <v>131</v>
      </c>
      <c r="Z58" s="8"/>
      <c r="AA58" s="19"/>
      <c r="AB58" s="7"/>
      <c r="AC58" s="6"/>
      <c r="AD58" s="8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6"/>
      <c r="X59" s="27">
        <f>+(J59*D59)+(O59*E59)+(V59*'4 8 17 payroll'!$AH$7)+W59</f>
        <v>0</v>
      </c>
      <c r="Y59" s="2" t="s">
        <v>131</v>
      </c>
      <c r="Z59" s="8"/>
      <c r="AA59" s="6"/>
      <c r="AC59" s="6"/>
      <c r="AD59" s="6"/>
    </row>
    <row r="60" spans="1:34" x14ac:dyDescent="0.2">
      <c r="A60" t="s">
        <v>362</v>
      </c>
      <c r="B60" t="s">
        <v>349</v>
      </c>
      <c r="C60">
        <v>8</v>
      </c>
      <c r="D60" s="5">
        <f>+'4 8 17 payroll'!$AG$2</f>
        <v>29</v>
      </c>
      <c r="E60" s="5">
        <f>+'4 8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6"/>
      <c r="X60" s="27">
        <f>+(J60*D60)+(O60*E60)+(V60*'4 8 17 payroll'!$AH$7)+W60</f>
        <v>0</v>
      </c>
      <c r="Y60" s="2" t="s">
        <v>363</v>
      </c>
      <c r="Z60" s="8"/>
    </row>
    <row r="61" spans="1:34" x14ac:dyDescent="0.2">
      <c r="AA61" s="6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6"/>
      <c r="X62" s="27">
        <f>+(J62*D62)+(O62*E62)+(V62*'4 8 17 payroll'!$AH$7)+W62</f>
        <v>0</v>
      </c>
      <c r="Y62" s="2" t="s">
        <v>131</v>
      </c>
      <c r="Z62" s="8"/>
      <c r="AA62" s="6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6"/>
      <c r="X63" s="27">
        <f>+(J63*D63)+(O63*E63)+(V63*'4 8 17 payroll'!$AH$7)+W63</f>
        <v>0</v>
      </c>
      <c r="Y63" s="2" t="s">
        <v>131</v>
      </c>
      <c r="Z63" s="8"/>
      <c r="AA63" s="19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6"/>
      <c r="X64" s="27">
        <f>+(J64*D64)+(O64*E64)+(V64*'4 8 17 payroll'!$AH$7)+W64</f>
        <v>0</v>
      </c>
      <c r="Y64" s="26" t="s">
        <v>204</v>
      </c>
      <c r="Z64" s="8"/>
      <c r="AA64" s="6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6"/>
      <c r="X65" s="27">
        <f>+(J65*D65)+(O65*E65)+(V65*'4 8 17 payroll'!$AH$7)+W65</f>
        <v>0</v>
      </c>
      <c r="Y65" s="2" t="s">
        <v>131</v>
      </c>
      <c r="Z65" s="19"/>
      <c r="AA65" s="21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6"/>
      <c r="X66" s="27">
        <f>+(J66*D66)+(O66*E66)+(V66*'4 8 17 payroll'!$AH$7)+W66</f>
        <v>0</v>
      </c>
      <c r="Y66" s="2" t="s">
        <v>131</v>
      </c>
      <c r="Z66" s="8"/>
      <c r="AA66" s="19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+'4 8 17 payroll'!$AG$4</f>
        <v>40</v>
      </c>
      <c r="E67" s="5">
        <f>+'4 8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6"/>
      <c r="X67" s="27">
        <f>+(J67*D67)+(O67*E67)+(V67*'4 8 17 payroll'!$AH$7)+W67</f>
        <v>0</v>
      </c>
      <c r="Y67" s="2" t="s">
        <v>131</v>
      </c>
      <c r="Z67" s="8"/>
      <c r="AA67" s="19"/>
      <c r="AB67" s="7"/>
      <c r="AC67" s="6"/>
      <c r="AD67" s="2"/>
      <c r="AH67" s="2"/>
      <c r="AJ67" s="20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6"/>
      <c r="X68" s="27">
        <f>+(J68*D68)+(O68*E68)+(V68*'4 8 17 payroll'!$AH$7)+W68</f>
        <v>0</v>
      </c>
      <c r="Y68" s="2" t="s">
        <v>131</v>
      </c>
      <c r="Z68" s="8"/>
      <c r="AA68" s="8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6"/>
      <c r="X69" s="27">
        <f>+(J69*D69)+(O69*E69)+(V69*'4 8 17 payroll'!$AH$7)+W69</f>
        <v>0</v>
      </c>
      <c r="Y69" s="2" t="s">
        <v>131</v>
      </c>
      <c r="Z69" s="19"/>
      <c r="AA69" s="8"/>
    </row>
    <row r="70" spans="1:36" x14ac:dyDescent="0.2">
      <c r="A70" s="2" t="s">
        <v>226</v>
      </c>
      <c r="B70" t="s">
        <v>227</v>
      </c>
      <c r="C70">
        <v>8</v>
      </c>
      <c r="D70" s="5">
        <f>+'4 8 17 payroll'!$AG$2</f>
        <v>29</v>
      </c>
      <c r="E70" s="5">
        <f>+'4 8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6"/>
      <c r="X70" s="27">
        <f>+(J70*D70)+(O70*E70)+(V70*'4 8 17 payroll'!$AH$7)+W70</f>
        <v>0</v>
      </c>
      <c r="Y70" s="2" t="s">
        <v>131</v>
      </c>
      <c r="Z70" s="8"/>
      <c r="AA70" s="8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6"/>
      <c r="X71" s="27">
        <f>+(J71*D71)+(O71*E71)+(V71*'4 8 17 payroll'!$AH$7)+W71</f>
        <v>0</v>
      </c>
      <c r="Y71" s="2" t="s">
        <v>131</v>
      </c>
      <c r="Z71" s="8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6"/>
      <c r="X72" s="27">
        <f>+(J72*D72)+(O72*E72)+(V72*'4 8 17 payroll'!$AH$7)+W72</f>
        <v>0</v>
      </c>
      <c r="Y72" s="2" t="s">
        <v>131</v>
      </c>
      <c r="Z72" s="8"/>
      <c r="AA72" s="8"/>
      <c r="AB72" s="7"/>
      <c r="AC72" s="6"/>
    </row>
    <row r="73" spans="1:36" x14ac:dyDescent="0.2">
      <c r="A73" s="2" t="s">
        <v>151</v>
      </c>
      <c r="B73" t="s">
        <v>152</v>
      </c>
      <c r="C73">
        <v>6</v>
      </c>
      <c r="D73" s="5">
        <f>+'4 8 17 payroll'!$AG$4</f>
        <v>40</v>
      </c>
      <c r="E73" s="5">
        <f>+'4 8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6"/>
      <c r="X73" s="27">
        <f>+(J73*D73)+(O73*E73)+(V73*'4 8 17 payroll'!$AH$7)+W73</f>
        <v>0</v>
      </c>
      <c r="Y73" s="2" t="s">
        <v>131</v>
      </c>
      <c r="Z73" s="2"/>
      <c r="AA73" s="8"/>
      <c r="AB73" s="19"/>
      <c r="AC73" s="6"/>
    </row>
    <row r="74" spans="1:36" x14ac:dyDescent="0.2">
      <c r="A74" s="2" t="s">
        <v>146</v>
      </c>
      <c r="B74" t="s">
        <v>147</v>
      </c>
      <c r="C74">
        <v>8</v>
      </c>
      <c r="D74" s="5">
        <f>+'4 8 17 payroll'!$AG$2</f>
        <v>29</v>
      </c>
      <c r="E74" s="5">
        <f>+'4 8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6"/>
      <c r="X74" s="27">
        <f>+(J74*D74)+(O74*E74)+(V74*'4 8 17 payroll'!$AH$7)+W74</f>
        <v>0</v>
      </c>
      <c r="Y74" s="2" t="s">
        <v>131</v>
      </c>
      <c r="Z74" s="8"/>
      <c r="AA74" s="8"/>
      <c r="AB74" s="8"/>
      <c r="AC74" s="6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+'4 8 17 payroll'!$AG$2</f>
        <v>29</v>
      </c>
      <c r="E75" s="5">
        <f>+'4 8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6"/>
      <c r="X75" s="27">
        <f>+(J75*D75)+(O75*E75)+(V75*'4 8 17 payroll'!$AH$7)+W75</f>
        <v>0</v>
      </c>
      <c r="Y75" s="2" t="s">
        <v>131</v>
      </c>
      <c r="Z75" s="8"/>
      <c r="AA75" s="8"/>
      <c r="AB75" s="7"/>
      <c r="AC75" s="6"/>
      <c r="AD75" s="9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6"/>
      <c r="X76" s="27">
        <f>+(J76*D76)+(O76*E76)+(V76*'4 8 17 payroll'!$AH$7)+W76</f>
        <v>0</v>
      </c>
      <c r="Y76" s="2" t="s">
        <v>131</v>
      </c>
      <c r="Z76" s="8"/>
      <c r="AA76" s="6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6"/>
      <c r="X77" s="27">
        <f>+(J77*D77)+(O77*E77)+(V77*'4 8 17 payroll'!$AH$7)+W77</f>
        <v>0</v>
      </c>
      <c r="Y77" s="2" t="s">
        <v>131</v>
      </c>
      <c r="Z77" s="8"/>
      <c r="AA77" s="19"/>
      <c r="AB77" s="8"/>
      <c r="AC77" s="6"/>
      <c r="AD77" s="8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6"/>
      <c r="X78" s="27">
        <f>+(J78*D78)+(O78*E78)+(V78*'4 8 17 payroll'!$AH$7)+W78</f>
        <v>0</v>
      </c>
      <c r="Y78" s="2" t="s">
        <v>131</v>
      </c>
      <c r="Z78" s="8"/>
      <c r="AA78" s="19"/>
      <c r="AB78" s="7"/>
      <c r="AC78" s="6"/>
      <c r="AD78" s="8"/>
    </row>
    <row r="79" spans="1:36" x14ac:dyDescent="0.2">
      <c r="A79" s="2" t="s">
        <v>108</v>
      </c>
      <c r="B79" t="s">
        <v>153</v>
      </c>
      <c r="C79">
        <v>8</v>
      </c>
      <c r="D79" s="5">
        <f>+'4 8 17 payroll'!$AG$2</f>
        <v>29</v>
      </c>
      <c r="E79" s="5">
        <f>+'4 8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6"/>
      <c r="X79" s="27">
        <f>+(J79*D79)+(O79*E79)+(V79*'4 8 17 payroll'!$AH$7)+W79</f>
        <v>0</v>
      </c>
      <c r="Y79" s="2" t="s">
        <v>131</v>
      </c>
      <c r="Z79" s="8"/>
      <c r="AA79" s="6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+'4 8 17 payroll'!$AG$5</f>
        <v>47</v>
      </c>
      <c r="E80" s="5">
        <f>+'4 8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6"/>
      <c r="X80" s="27">
        <f>+(J80*D80)+(O80*E80)+(V80*'4 8 17 payroll'!$AH$7)+W80</f>
        <v>0</v>
      </c>
      <c r="Y80" s="2" t="s">
        <v>131</v>
      </c>
      <c r="Z80" s="8"/>
      <c r="AA80" s="6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9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6"/>
      <c r="X81" s="27">
        <f>+(J81*D81)+(O81*E81)+(V81*'4 8 17 payroll'!$AH$7)+W81</f>
        <v>0</v>
      </c>
      <c r="Y81" s="2" t="s">
        <v>131</v>
      </c>
      <c r="Z81" s="8">
        <v>42811</v>
      </c>
      <c r="AA81" s="19" t="s">
        <v>414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6"/>
      <c r="X82" s="27">
        <f>+(J82*D82)+(O82*E82)+(V82*'4 8 17 payroll'!$AH$7)+W82</f>
        <v>0</v>
      </c>
      <c r="Y82" s="29" t="s">
        <v>131</v>
      </c>
      <c r="Z82" s="19"/>
      <c r="AA82" s="6" t="s">
        <v>415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9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6"/>
      <c r="X83" s="27">
        <f>+(J83*D83)+(O83*E83)+(V83*'4 8 17 payroll'!$AH$7)+W83</f>
        <v>0</v>
      </c>
      <c r="Y83" s="2" t="s">
        <v>131</v>
      </c>
      <c r="Z83" s="8"/>
      <c r="AA83" s="21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6"/>
      <c r="X84" s="27">
        <f>+(J84*D84)+(O84*E84)+(V84*'4 8 17 payroll'!$AH$7)+W84</f>
        <v>0</v>
      </c>
      <c r="Y84" s="26" t="s">
        <v>379</v>
      </c>
      <c r="Z84" s="8"/>
      <c r="AA84" s="6" t="s">
        <v>414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6"/>
      <c r="X85" s="27">
        <f>+(J85*D85)+(O85*E85)+(V85*'4 8 17 payroll'!$AH$7)+W85</f>
        <v>0</v>
      </c>
      <c r="Y85" s="26" t="s">
        <v>379</v>
      </c>
      <c r="Z85" s="2"/>
      <c r="AA85" s="8"/>
      <c r="AB85" s="19"/>
      <c r="AC85" s="6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6"/>
      <c r="X86" s="27">
        <f>+(J86*D86)+(O86*E86)+(V86*'4 8 17 payroll'!$AH$7)+W86</f>
        <v>0</v>
      </c>
      <c r="Y86" s="26" t="s">
        <v>379</v>
      </c>
      <c r="Z86" s="8"/>
      <c r="AA86" s="8"/>
      <c r="AB86" s="6"/>
      <c r="AC86" s="6">
        <f>+X86</f>
        <v>0</v>
      </c>
      <c r="AD86" s="9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6"/>
      <c r="X87" s="27">
        <f>+(J87*D87)+(O87*E87)+(V87*'4 8 17 payroll'!$AH$7)+W87</f>
        <v>0</v>
      </c>
      <c r="Y87" s="2" t="s">
        <v>131</v>
      </c>
      <c r="Z87" s="8"/>
      <c r="AA87" s="6"/>
      <c r="AB87" s="8"/>
      <c r="AC87" s="6"/>
      <c r="AD87" s="8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6"/>
      <c r="X88" s="27">
        <f>+(J88*D88)+(O88*E88)+(V88*'4 8 17 payroll'!$AH$7)+W88</f>
        <v>0</v>
      </c>
      <c r="Y88" s="26" t="s">
        <v>379</v>
      </c>
      <c r="Z88" s="8"/>
      <c r="AA88" s="6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6"/>
      <c r="X89" s="27">
        <f>+(J89*D89)+(O89*E89)+(V89*'4 8 17 payroll'!$AH$7)+W89</f>
        <v>0</v>
      </c>
      <c r="Y89" s="26" t="s">
        <v>379</v>
      </c>
      <c r="Z89" s="19"/>
      <c r="AA89" s="19"/>
      <c r="AB89" s="7"/>
      <c r="AC89" s="6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6"/>
      <c r="X90" s="27">
        <f>+(J90*D90)+(O90*E90)+(V90*'4 8 17 payroll'!$AH$7)+W90</f>
        <v>0</v>
      </c>
      <c r="Y90" s="26" t="s">
        <v>379</v>
      </c>
      <c r="Z90" s="19"/>
      <c r="AA90" s="19"/>
      <c r="AB90" s="7"/>
      <c r="AC90" s="6">
        <v>0</v>
      </c>
      <c r="AD90" s="8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6"/>
      <c r="X91" s="27">
        <f>+(J91*D91)+(O91*E91)+(V91*'4 8 17 payroll'!$AH$7)+W91</f>
        <v>0</v>
      </c>
      <c r="Y91" s="26" t="s">
        <v>379</v>
      </c>
      <c r="Z91" s="19"/>
      <c r="AA91" s="6"/>
      <c r="AB91" s="7"/>
      <c r="AC91" s="6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6"/>
      <c r="X92" s="27">
        <f>+(J92*D92)+(O92*E92)+(V92*'4 8 17 payroll'!$AH$7)+W92</f>
        <v>0</v>
      </c>
      <c r="Y92" s="26" t="s">
        <v>379</v>
      </c>
      <c r="Z92" s="8"/>
      <c r="AA92" s="19" t="s">
        <v>414</v>
      </c>
      <c r="AB92" s="7"/>
      <c r="AC92" s="6"/>
      <c r="AD92" s="8"/>
    </row>
    <row r="93" spans="1:33" x14ac:dyDescent="0.2">
      <c r="A93" s="26" t="s">
        <v>216</v>
      </c>
      <c r="B93" s="2" t="s">
        <v>423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ref="J93:J116" si="39">COUNT(F93:I93)</f>
        <v>0</v>
      </c>
      <c r="K93" s="2"/>
      <c r="M93" s="2"/>
      <c r="N93" s="2"/>
      <c r="O93" s="2">
        <f t="shared" ref="O93:O116" si="40"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6"/>
      <c r="X93" s="27">
        <f>+(J93*D93)+(O93*E93)+(V93*'4 8 17 payroll'!$AH$7)+W93</f>
        <v>0</v>
      </c>
      <c r="Y93" s="2" t="s">
        <v>131</v>
      </c>
      <c r="Z93" s="19"/>
      <c r="AA93" s="6"/>
      <c r="AB93" s="1"/>
      <c r="AC93" s="5"/>
    </row>
    <row r="94" spans="1:33" x14ac:dyDescent="0.2">
      <c r="A94" s="26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 t="shared" si="39"/>
        <v>0</v>
      </c>
      <c r="K94" s="2"/>
      <c r="M94" s="2"/>
      <c r="N94" s="2"/>
      <c r="O94" s="2">
        <f t="shared" si="40"/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6"/>
      <c r="X94" s="27">
        <f>+(J94*D94)+(O94*E94)+(V94*'4 8 17 payroll'!$AH$7)+W94</f>
        <v>0</v>
      </c>
      <c r="Y94" s="2" t="s">
        <v>131</v>
      </c>
      <c r="Z94" s="8"/>
    </row>
    <row r="95" spans="1:33" x14ac:dyDescent="0.2">
      <c r="A95" s="26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39"/>
        <v>0</v>
      </c>
      <c r="K95" s="2"/>
      <c r="M95" s="2"/>
      <c r="N95" s="2"/>
      <c r="O95" s="2">
        <f t="shared" si="40"/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6"/>
      <c r="X95" s="27">
        <f>+(J95*D95)+(O95*E95)+(V95*'4 8 17 payroll'!$AH$7)+W95</f>
        <v>0</v>
      </c>
      <c r="Y95" s="30" t="s">
        <v>204</v>
      </c>
      <c r="Z95" s="19"/>
      <c r="AA95" s="21"/>
      <c r="AB95" s="2"/>
      <c r="AC95" s="5">
        <v>0</v>
      </c>
    </row>
    <row r="96" spans="1:33" x14ac:dyDescent="0.2">
      <c r="A96" s="26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39"/>
        <v>0</v>
      </c>
      <c r="K96" s="2"/>
      <c r="M96" s="2"/>
      <c r="N96" s="2"/>
      <c r="O96" s="2">
        <f t="shared" si="40"/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6"/>
      <c r="X96" s="27">
        <f>+(J96*D96)+(O96*E96)+(V96*'4 8 17 payroll'!$AH$7)+W96</f>
        <v>0</v>
      </c>
      <c r="Y96" s="2" t="s">
        <v>131</v>
      </c>
      <c r="Z96" s="8"/>
      <c r="AA96" s="19"/>
      <c r="AC96" s="5"/>
    </row>
    <row r="97" spans="1:37" x14ac:dyDescent="0.2">
      <c r="A97" s="34" t="s">
        <v>304</v>
      </c>
      <c r="B97" s="34" t="s">
        <v>55</v>
      </c>
      <c r="C97" s="34">
        <v>8</v>
      </c>
      <c r="D97" s="42">
        <v>29</v>
      </c>
      <c r="E97" s="42">
        <v>25</v>
      </c>
      <c r="F97" s="41"/>
      <c r="G97" s="41"/>
      <c r="H97" s="41"/>
      <c r="I97" s="53"/>
      <c r="J97" s="34">
        <f t="shared" si="39"/>
        <v>0</v>
      </c>
      <c r="K97" s="41"/>
      <c r="L97" s="34"/>
      <c r="M97" s="41"/>
      <c r="N97" s="41"/>
      <c r="O97" s="41">
        <f t="shared" si="40"/>
        <v>0</v>
      </c>
      <c r="P97" s="41"/>
      <c r="Q97" s="41"/>
      <c r="R97" s="41"/>
      <c r="S97" s="41"/>
      <c r="T97" s="41"/>
      <c r="U97" s="41"/>
      <c r="V97" s="41"/>
      <c r="W97" s="41">
        <f t="shared" ref="W97:W116" si="41">COUNT(P97:V97)</f>
        <v>0</v>
      </c>
      <c r="X97" s="42"/>
      <c r="Y97" s="43">
        <f>+(J97*D97)+(O97*E97)+(W97*'4 8 17 payroll'!$AH$7)+X97</f>
        <v>0</v>
      </c>
      <c r="Z97" s="34" t="s">
        <v>131</v>
      </c>
      <c r="AA97" s="33"/>
      <c r="AB97" s="34"/>
      <c r="AC97" s="34"/>
      <c r="AD97" s="36"/>
      <c r="AE97" s="34"/>
      <c r="AF97" s="34"/>
    </row>
    <row r="98" spans="1:37" x14ac:dyDescent="0.2">
      <c r="A98" s="34" t="s">
        <v>233</v>
      </c>
      <c r="B98" s="34" t="s">
        <v>55</v>
      </c>
      <c r="C98" s="34">
        <v>8</v>
      </c>
      <c r="D98" s="42">
        <v>29</v>
      </c>
      <c r="E98" s="42">
        <v>25</v>
      </c>
      <c r="F98" s="41"/>
      <c r="G98" s="41"/>
      <c r="H98" s="41"/>
      <c r="I98" s="53"/>
      <c r="J98" s="34">
        <f t="shared" si="39"/>
        <v>0</v>
      </c>
      <c r="K98" s="41"/>
      <c r="L98" s="34"/>
      <c r="M98" s="41"/>
      <c r="N98" s="41"/>
      <c r="O98" s="41">
        <f t="shared" si="40"/>
        <v>0</v>
      </c>
      <c r="P98" s="41"/>
      <c r="Q98" s="41"/>
      <c r="R98" s="41"/>
      <c r="S98" s="41"/>
      <c r="T98" s="41"/>
      <c r="U98" s="41"/>
      <c r="V98" s="41"/>
      <c r="W98" s="41">
        <f t="shared" si="41"/>
        <v>0</v>
      </c>
      <c r="X98" s="42"/>
      <c r="Y98" s="43">
        <f>+(J98*D98)+(O98*E98)+(W98*'4 8 17 payroll'!$AH$7)+X98</f>
        <v>0</v>
      </c>
      <c r="Z98" s="34" t="s">
        <v>131</v>
      </c>
      <c r="AA98" s="34"/>
      <c r="AB98" s="34"/>
      <c r="AC98" s="34"/>
      <c r="AD98" s="36"/>
      <c r="AE98" s="34"/>
      <c r="AF98" s="34"/>
    </row>
    <row r="99" spans="1:37" x14ac:dyDescent="0.2">
      <c r="A99" s="34" t="s">
        <v>56</v>
      </c>
      <c r="B99" s="34" t="s">
        <v>55</v>
      </c>
      <c r="C99" s="34">
        <v>8</v>
      </c>
      <c r="D99" s="42">
        <v>29</v>
      </c>
      <c r="E99" s="42">
        <v>25</v>
      </c>
      <c r="F99" s="41"/>
      <c r="G99" s="41"/>
      <c r="H99" s="41"/>
      <c r="I99" s="53"/>
      <c r="J99" s="34">
        <f t="shared" si="39"/>
        <v>0</v>
      </c>
      <c r="K99" s="41"/>
      <c r="L99" s="34"/>
      <c r="M99" s="41"/>
      <c r="N99" s="41"/>
      <c r="O99" s="41">
        <f t="shared" si="40"/>
        <v>0</v>
      </c>
      <c r="P99" s="41"/>
      <c r="Q99" s="41"/>
      <c r="R99" s="41"/>
      <c r="S99" s="41"/>
      <c r="T99" s="41"/>
      <c r="U99" s="41"/>
      <c r="V99" s="41"/>
      <c r="W99" s="41">
        <f t="shared" si="41"/>
        <v>0</v>
      </c>
      <c r="X99" s="42"/>
      <c r="Y99" s="43">
        <f>+(J99*D99)+(O99*E99)+(W99*'4 8 17 payroll'!$AH$7)+X99</f>
        <v>0</v>
      </c>
      <c r="Z99" s="34" t="s">
        <v>131</v>
      </c>
      <c r="AA99" s="34"/>
      <c r="AB99" s="34"/>
      <c r="AC99" s="34"/>
      <c r="AD99" s="36"/>
      <c r="AE99" s="34"/>
      <c r="AF99" s="34"/>
    </row>
    <row r="100" spans="1:37" x14ac:dyDescent="0.2">
      <c r="A100" s="34" t="s">
        <v>135</v>
      </c>
      <c r="B100" s="34" t="s">
        <v>136</v>
      </c>
      <c r="C100" s="34">
        <v>6</v>
      </c>
      <c r="D100" s="36">
        <v>40</v>
      </c>
      <c r="E100" s="36">
        <v>29</v>
      </c>
      <c r="F100" s="41"/>
      <c r="G100" s="41"/>
      <c r="H100" s="41"/>
      <c r="I100" s="34"/>
      <c r="J100" s="34">
        <f t="shared" si="39"/>
        <v>0</v>
      </c>
      <c r="K100" s="41"/>
      <c r="L100" s="34"/>
      <c r="M100" s="41"/>
      <c r="N100" s="41"/>
      <c r="O100" s="41">
        <f t="shared" si="40"/>
        <v>0</v>
      </c>
      <c r="P100" s="41"/>
      <c r="Q100" s="41"/>
      <c r="R100" s="41"/>
      <c r="S100" s="41"/>
      <c r="T100" s="41"/>
      <c r="U100" s="41"/>
      <c r="V100" s="41"/>
      <c r="W100" s="41">
        <f t="shared" si="41"/>
        <v>0</v>
      </c>
      <c r="X100" s="42"/>
      <c r="Y100" s="43">
        <f>+(J100*D100)+(O100*E100)+(W100*'4 8 17 payroll'!$AH$7)+X100</f>
        <v>0</v>
      </c>
      <c r="Z100" s="41" t="s">
        <v>131</v>
      </c>
      <c r="AA100" s="37"/>
      <c r="AB100" s="42"/>
      <c r="AC100" s="33"/>
      <c r="AD100" s="40"/>
      <c r="AE100" s="34"/>
      <c r="AF100" s="34"/>
    </row>
    <row r="101" spans="1:37" x14ac:dyDescent="0.2">
      <c r="A101" s="41" t="s">
        <v>31</v>
      </c>
      <c r="B101" s="41" t="s">
        <v>32</v>
      </c>
      <c r="C101" s="34">
        <v>4</v>
      </c>
      <c r="D101" s="47">
        <v>55</v>
      </c>
      <c r="E101" s="47">
        <v>35</v>
      </c>
      <c r="F101" s="41"/>
      <c r="G101" s="41"/>
      <c r="H101" s="41"/>
      <c r="I101" s="41"/>
      <c r="J101" s="34">
        <f t="shared" si="39"/>
        <v>0</v>
      </c>
      <c r="K101" s="41"/>
      <c r="L101" s="34"/>
      <c r="M101" s="41"/>
      <c r="N101" s="41"/>
      <c r="O101" s="41">
        <f t="shared" si="40"/>
        <v>0</v>
      </c>
      <c r="P101" s="41"/>
      <c r="Q101" s="41"/>
      <c r="R101" s="41"/>
      <c r="S101" s="41"/>
      <c r="T101" s="41"/>
      <c r="U101" s="41"/>
      <c r="V101" s="41"/>
      <c r="W101" s="41">
        <f t="shared" si="41"/>
        <v>0</v>
      </c>
      <c r="X101" s="42"/>
      <c r="Y101" s="43">
        <f>+(J101*D101)+(O101*E101)+(W101*'4 8 17 payroll'!$AH$7)+X101</f>
        <v>0</v>
      </c>
      <c r="Z101" s="41" t="s">
        <v>131</v>
      </c>
      <c r="AA101" s="44"/>
      <c r="AB101" s="42"/>
      <c r="AC101" s="34"/>
      <c r="AD101" s="36"/>
      <c r="AE101" s="34"/>
      <c r="AF101" s="34"/>
    </row>
    <row r="102" spans="1:37" x14ac:dyDescent="0.2">
      <c r="A102" s="41" t="s">
        <v>144</v>
      </c>
      <c r="B102" s="41" t="s">
        <v>145</v>
      </c>
      <c r="C102" s="34">
        <v>7</v>
      </c>
      <c r="D102" s="36">
        <v>34</v>
      </c>
      <c r="E102" s="36">
        <v>27</v>
      </c>
      <c r="F102" s="41"/>
      <c r="G102" s="41"/>
      <c r="H102" s="41"/>
      <c r="I102" s="41"/>
      <c r="J102" s="34">
        <f t="shared" si="39"/>
        <v>0</v>
      </c>
      <c r="K102" s="41"/>
      <c r="L102" s="34"/>
      <c r="M102" s="41"/>
      <c r="N102" s="41"/>
      <c r="O102" s="41">
        <f t="shared" si="40"/>
        <v>0</v>
      </c>
      <c r="P102" s="41"/>
      <c r="Q102" s="41"/>
      <c r="R102" s="41"/>
      <c r="S102" s="41"/>
      <c r="T102" s="41"/>
      <c r="U102" s="41"/>
      <c r="V102" s="41"/>
      <c r="W102" s="41">
        <f t="shared" si="41"/>
        <v>0</v>
      </c>
      <c r="X102" s="42"/>
      <c r="Y102" s="43">
        <f>+(J102*D102)+(O102*E102)+(W102*'4 8 17 payroll'!$AH$7)+X102</f>
        <v>0</v>
      </c>
      <c r="Z102" s="41" t="s">
        <v>131</v>
      </c>
      <c r="AA102" s="37"/>
      <c r="AB102" s="34"/>
      <c r="AC102" s="34"/>
      <c r="AD102" s="36"/>
      <c r="AE102" s="42"/>
      <c r="AF102" s="34"/>
    </row>
    <row r="103" spans="1:37" x14ac:dyDescent="0.2">
      <c r="A103" s="41" t="s">
        <v>140</v>
      </c>
      <c r="B103" s="41" t="s">
        <v>141</v>
      </c>
      <c r="C103" s="34">
        <v>8</v>
      </c>
      <c r="D103" s="36">
        <v>29</v>
      </c>
      <c r="E103" s="36">
        <v>25</v>
      </c>
      <c r="F103" s="41"/>
      <c r="G103" s="41"/>
      <c r="H103" s="41"/>
      <c r="I103" s="41"/>
      <c r="J103" s="34">
        <f t="shared" si="39"/>
        <v>0</v>
      </c>
      <c r="K103" s="41"/>
      <c r="L103" s="34"/>
      <c r="M103" s="41"/>
      <c r="N103" s="41"/>
      <c r="O103" s="41">
        <f t="shared" si="40"/>
        <v>0</v>
      </c>
      <c r="P103" s="41"/>
      <c r="Q103" s="41"/>
      <c r="R103" s="41"/>
      <c r="S103" s="41"/>
      <c r="T103" s="41"/>
      <c r="U103" s="41"/>
      <c r="V103" s="41"/>
      <c r="W103" s="41">
        <f t="shared" si="41"/>
        <v>0</v>
      </c>
      <c r="X103" s="42"/>
      <c r="Y103" s="43">
        <f>+(J103*D103)+(O103*E103)+(W103*'4 8 17 payroll'!$AH$7)+X103</f>
        <v>0</v>
      </c>
      <c r="Z103" s="41" t="s">
        <v>131</v>
      </c>
      <c r="AA103" s="37"/>
      <c r="AB103" s="34"/>
      <c r="AC103" s="34"/>
      <c r="AD103" s="36"/>
      <c r="AE103" s="42"/>
      <c r="AF103" s="34"/>
    </row>
    <row r="104" spans="1:37" x14ac:dyDescent="0.2">
      <c r="A104" s="41" t="s">
        <v>314</v>
      </c>
      <c r="B104" s="41" t="s">
        <v>291</v>
      </c>
      <c r="C104" s="34">
        <v>8</v>
      </c>
      <c r="D104" s="36">
        <v>29</v>
      </c>
      <c r="E104" s="36">
        <v>25</v>
      </c>
      <c r="F104" s="41"/>
      <c r="G104" s="41"/>
      <c r="H104" s="41"/>
      <c r="I104" s="41"/>
      <c r="J104" s="34">
        <f t="shared" si="39"/>
        <v>0</v>
      </c>
      <c r="K104" s="41"/>
      <c r="L104" s="34"/>
      <c r="M104" s="41"/>
      <c r="N104" s="41"/>
      <c r="O104" s="41">
        <f t="shared" si="40"/>
        <v>0</v>
      </c>
      <c r="P104" s="41"/>
      <c r="Q104" s="41"/>
      <c r="R104" s="41"/>
      <c r="S104" s="41"/>
      <c r="T104" s="41"/>
      <c r="U104" s="41"/>
      <c r="V104" s="41"/>
      <c r="W104" s="41">
        <f t="shared" si="41"/>
        <v>0</v>
      </c>
      <c r="X104" s="42"/>
      <c r="Y104" s="43">
        <f>+(J104*D104)+(O104*E104)+(W104*'4 8 17 payroll'!$AH$7)+X104</f>
        <v>0</v>
      </c>
      <c r="Z104" s="41" t="s">
        <v>43</v>
      </c>
      <c r="AA104" s="37"/>
      <c r="AB104" s="42"/>
      <c r="AC104" s="34"/>
      <c r="AD104" s="36"/>
      <c r="AE104" s="34"/>
      <c r="AF104" s="49"/>
      <c r="AG104" s="33"/>
      <c r="AH104" s="34"/>
      <c r="AI104" s="34"/>
      <c r="AJ104" s="34"/>
      <c r="AK104" s="40"/>
    </row>
    <row r="105" spans="1:37" x14ac:dyDescent="0.2">
      <c r="A105" s="41" t="s">
        <v>102</v>
      </c>
      <c r="B105" s="41" t="s">
        <v>103</v>
      </c>
      <c r="C105" s="34">
        <v>8</v>
      </c>
      <c r="D105" s="36">
        <v>29</v>
      </c>
      <c r="E105" s="36">
        <v>25</v>
      </c>
      <c r="F105" s="41"/>
      <c r="G105" s="41"/>
      <c r="H105" s="41"/>
      <c r="I105" s="41"/>
      <c r="J105" s="34">
        <f t="shared" si="39"/>
        <v>0</v>
      </c>
      <c r="K105" s="41"/>
      <c r="L105" s="34"/>
      <c r="M105" s="41"/>
      <c r="N105" s="41"/>
      <c r="O105" s="41">
        <f t="shared" si="40"/>
        <v>0</v>
      </c>
      <c r="P105" s="41"/>
      <c r="Q105" s="41"/>
      <c r="R105" s="41"/>
      <c r="S105" s="41"/>
      <c r="T105" s="41"/>
      <c r="U105" s="41"/>
      <c r="V105" s="41"/>
      <c r="W105" s="41">
        <f t="shared" si="41"/>
        <v>0</v>
      </c>
      <c r="X105" s="42"/>
      <c r="Y105" s="43">
        <f>+(J105*D105)+(O105*E105)+(W105*'4 8 17 payroll'!$AH$7)+X105</f>
        <v>0</v>
      </c>
      <c r="Z105" s="41" t="s">
        <v>131</v>
      </c>
      <c r="AA105" s="37"/>
      <c r="AB105" s="44"/>
      <c r="AC105" s="41"/>
      <c r="AD105" s="36"/>
      <c r="AE105" s="34"/>
      <c r="AF105" s="41"/>
      <c r="AG105" s="34"/>
      <c r="AH105" s="34"/>
    </row>
    <row r="106" spans="1:37" x14ac:dyDescent="0.2">
      <c r="A106" s="41" t="s">
        <v>31</v>
      </c>
      <c r="B106" s="41" t="s">
        <v>262</v>
      </c>
      <c r="C106" s="34">
        <v>5</v>
      </c>
      <c r="D106" s="36">
        <v>47</v>
      </c>
      <c r="E106" s="36">
        <v>32</v>
      </c>
      <c r="F106" s="41"/>
      <c r="G106" s="41"/>
      <c r="H106" s="41"/>
      <c r="I106" s="41"/>
      <c r="J106" s="34">
        <f t="shared" si="39"/>
        <v>0</v>
      </c>
      <c r="K106" s="41"/>
      <c r="L106" s="34"/>
      <c r="M106" s="41"/>
      <c r="N106" s="41"/>
      <c r="O106" s="41">
        <f t="shared" si="40"/>
        <v>0</v>
      </c>
      <c r="P106" s="41"/>
      <c r="Q106" s="41"/>
      <c r="R106" s="41"/>
      <c r="S106" s="41"/>
      <c r="T106" s="41"/>
      <c r="U106" s="41"/>
      <c r="V106" s="41"/>
      <c r="W106" s="41">
        <f t="shared" si="41"/>
        <v>0</v>
      </c>
      <c r="X106" s="42"/>
      <c r="Y106" s="43">
        <f>+(J106*D106)+(O106*E106)+(W106*'4 8 17 payroll'!$AH$7)+X106</f>
        <v>0</v>
      </c>
      <c r="Z106" s="41" t="s">
        <v>204</v>
      </c>
      <c r="AA106" s="44"/>
      <c r="AB106" s="46"/>
      <c r="AC106" s="41"/>
      <c r="AD106" s="36">
        <f>+Y106</f>
        <v>0</v>
      </c>
      <c r="AE106" s="34"/>
      <c r="AF106" s="41"/>
      <c r="AG106" s="34"/>
      <c r="AH106" s="34"/>
    </row>
    <row r="107" spans="1:37" x14ac:dyDescent="0.2">
      <c r="A107" s="41" t="s">
        <v>396</v>
      </c>
      <c r="B107" s="41" t="s">
        <v>260</v>
      </c>
      <c r="C107" s="34">
        <v>8</v>
      </c>
      <c r="D107" s="36">
        <v>29</v>
      </c>
      <c r="E107" s="36">
        <v>25</v>
      </c>
      <c r="F107" s="41"/>
      <c r="G107" s="41"/>
      <c r="H107" s="41"/>
      <c r="I107" s="41"/>
      <c r="J107" s="34">
        <f t="shared" si="39"/>
        <v>0</v>
      </c>
      <c r="K107" s="41"/>
      <c r="L107" s="34"/>
      <c r="M107" s="41"/>
      <c r="N107" s="41"/>
      <c r="O107" s="41">
        <f t="shared" si="40"/>
        <v>0</v>
      </c>
      <c r="P107" s="41"/>
      <c r="Q107" s="41"/>
      <c r="R107" s="41"/>
      <c r="S107" s="41"/>
      <c r="T107" s="41"/>
      <c r="U107" s="41"/>
      <c r="V107" s="41"/>
      <c r="W107" s="41">
        <f t="shared" si="41"/>
        <v>0</v>
      </c>
      <c r="X107" s="42"/>
      <c r="Y107" s="43">
        <f>+(J107*D107)+(O107*E107)+(W107*'4 8 17 payroll'!$AH$7)+X107</f>
        <v>0</v>
      </c>
      <c r="Z107" s="41" t="s">
        <v>131</v>
      </c>
      <c r="AA107" s="37"/>
      <c r="AB107" s="42"/>
      <c r="AC107" s="41"/>
      <c r="AD107" s="36"/>
      <c r="AE107" s="34"/>
      <c r="AF107" s="41"/>
      <c r="AG107" s="34"/>
    </row>
    <row r="108" spans="1:37" x14ac:dyDescent="0.2">
      <c r="A108" s="41" t="s">
        <v>428</v>
      </c>
      <c r="B108" s="41" t="s">
        <v>44</v>
      </c>
      <c r="C108" s="34">
        <v>8</v>
      </c>
      <c r="D108" s="36">
        <v>29</v>
      </c>
      <c r="E108" s="36">
        <v>25</v>
      </c>
      <c r="F108" s="45"/>
      <c r="G108" s="41"/>
      <c r="H108" s="41"/>
      <c r="I108" s="41"/>
      <c r="J108" s="34">
        <f t="shared" si="39"/>
        <v>0</v>
      </c>
      <c r="K108" s="41"/>
      <c r="L108" s="34"/>
      <c r="M108" s="41"/>
      <c r="N108" s="41"/>
      <c r="O108" s="41">
        <f t="shared" si="40"/>
        <v>0</v>
      </c>
      <c r="P108" s="41"/>
      <c r="Q108" s="41"/>
      <c r="R108" s="41"/>
      <c r="S108" s="41"/>
      <c r="T108" s="41"/>
      <c r="U108" s="41"/>
      <c r="V108" s="41"/>
      <c r="W108" s="41">
        <f t="shared" si="41"/>
        <v>0</v>
      </c>
      <c r="X108" s="42"/>
      <c r="Y108" s="43">
        <f>+(J108*D108)+(O108*E108)+(W108*'4 8 17 payroll'!$AH$7)+X108</f>
        <v>0</v>
      </c>
      <c r="Z108" s="41" t="s">
        <v>131</v>
      </c>
      <c r="AA108" s="44"/>
      <c r="AB108" s="46"/>
      <c r="AC108" s="41"/>
      <c r="AD108" s="36"/>
      <c r="AE108" s="34"/>
      <c r="AF108" s="41"/>
      <c r="AG108" s="34"/>
    </row>
    <row r="109" spans="1:37" x14ac:dyDescent="0.2">
      <c r="A109" s="41" t="s">
        <v>397</v>
      </c>
      <c r="B109" s="41" t="s">
        <v>254</v>
      </c>
      <c r="C109" s="34">
        <v>8</v>
      </c>
      <c r="D109" s="36">
        <v>29</v>
      </c>
      <c r="E109" s="36">
        <v>25</v>
      </c>
      <c r="F109" s="41"/>
      <c r="G109" s="41"/>
      <c r="H109" s="41"/>
      <c r="I109" s="41"/>
      <c r="J109" s="34">
        <f t="shared" si="39"/>
        <v>0</v>
      </c>
      <c r="K109" s="41"/>
      <c r="L109" s="34"/>
      <c r="M109" s="41"/>
      <c r="N109" s="41"/>
      <c r="O109" s="41">
        <f t="shared" si="40"/>
        <v>0</v>
      </c>
      <c r="P109" s="41"/>
      <c r="Q109" s="41"/>
      <c r="R109" s="41"/>
      <c r="S109" s="41"/>
      <c r="T109" s="41"/>
      <c r="U109" s="41"/>
      <c r="V109" s="41"/>
      <c r="W109" s="41">
        <f t="shared" si="41"/>
        <v>0</v>
      </c>
      <c r="X109" s="42"/>
      <c r="Y109" s="43">
        <f>+(J109*D109)+(O109*E109)+(W109*'4 8 17 payroll'!$AH$7)+X109</f>
        <v>0</v>
      </c>
      <c r="Z109" s="41" t="s">
        <v>131</v>
      </c>
      <c r="AA109" s="37"/>
      <c r="AB109" s="44"/>
      <c r="AC109" s="50"/>
      <c r="AD109" s="44"/>
      <c r="AE109" s="45"/>
      <c r="AF109" s="34"/>
      <c r="AG109" s="34"/>
    </row>
    <row r="110" spans="1:37" x14ac:dyDescent="0.2">
      <c r="A110" s="41" t="s">
        <v>78</v>
      </c>
      <c r="B110" s="41" t="s">
        <v>79</v>
      </c>
      <c r="C110" s="34">
        <v>6</v>
      </c>
      <c r="D110" s="36">
        <v>40</v>
      </c>
      <c r="E110" s="36">
        <v>29</v>
      </c>
      <c r="F110" s="41"/>
      <c r="G110" s="41"/>
      <c r="H110" s="41"/>
      <c r="I110" s="41"/>
      <c r="J110" s="34">
        <f t="shared" si="39"/>
        <v>0</v>
      </c>
      <c r="K110" s="41"/>
      <c r="L110" s="34"/>
      <c r="M110" s="41"/>
      <c r="N110" s="41"/>
      <c r="O110" s="41">
        <f t="shared" si="40"/>
        <v>0</v>
      </c>
      <c r="P110" s="41"/>
      <c r="Q110" s="41"/>
      <c r="R110" s="41"/>
      <c r="S110" s="41"/>
      <c r="T110" s="41"/>
      <c r="U110" s="41"/>
      <c r="V110" s="41"/>
      <c r="W110" s="41">
        <f t="shared" si="41"/>
        <v>0</v>
      </c>
      <c r="X110" s="42"/>
      <c r="Y110" s="43">
        <f>+(J110*D110)+(O110*E110)+(W110*'4 8 17 payroll'!$AH$7)+X110</f>
        <v>0</v>
      </c>
      <c r="Z110" s="41" t="s">
        <v>131</v>
      </c>
      <c r="AA110" s="37"/>
      <c r="AB110" s="37"/>
      <c r="AC110" s="34"/>
    </row>
    <row r="111" spans="1:37" x14ac:dyDescent="0.2">
      <c r="A111" s="41" t="s">
        <v>151</v>
      </c>
      <c r="B111" s="41" t="s">
        <v>152</v>
      </c>
      <c r="C111" s="34">
        <v>7</v>
      </c>
      <c r="D111" s="36">
        <v>34</v>
      </c>
      <c r="E111" s="36">
        <v>27</v>
      </c>
      <c r="F111" s="41"/>
      <c r="G111" s="41"/>
      <c r="H111" s="41"/>
      <c r="I111" s="41"/>
      <c r="J111" s="34">
        <f t="shared" si="39"/>
        <v>0</v>
      </c>
      <c r="K111" s="41"/>
      <c r="L111" s="34"/>
      <c r="M111" s="41"/>
      <c r="N111" s="41"/>
      <c r="O111" s="41">
        <f t="shared" si="40"/>
        <v>0</v>
      </c>
      <c r="P111" s="41"/>
      <c r="Q111" s="41"/>
      <c r="R111" s="41"/>
      <c r="S111" s="41"/>
      <c r="T111" s="41"/>
      <c r="U111" s="41"/>
      <c r="V111" s="41"/>
      <c r="W111" s="41">
        <f t="shared" si="41"/>
        <v>0</v>
      </c>
      <c r="X111" s="42"/>
      <c r="Y111" s="43">
        <f>+(J111*D111)+(O111*E111)+(W111*'4 8 17 payroll'!$AH$7)+X111</f>
        <v>0</v>
      </c>
      <c r="Z111" s="51" t="s">
        <v>204</v>
      </c>
      <c r="AA111" s="37"/>
      <c r="AB111" s="44"/>
      <c r="AC111" s="50"/>
      <c r="AD111" s="42">
        <v>0</v>
      </c>
      <c r="AE111" s="45"/>
    </row>
    <row r="112" spans="1:37" x14ac:dyDescent="0.2">
      <c r="A112" s="41" t="s">
        <v>340</v>
      </c>
      <c r="B112" s="41" t="s">
        <v>230</v>
      </c>
      <c r="C112" s="34">
        <v>8</v>
      </c>
      <c r="D112" s="36">
        <v>29</v>
      </c>
      <c r="E112" s="36">
        <v>25</v>
      </c>
      <c r="F112" s="41"/>
      <c r="G112" s="41"/>
      <c r="H112" s="41"/>
      <c r="I112" s="41"/>
      <c r="J112" s="34">
        <f t="shared" si="39"/>
        <v>0</v>
      </c>
      <c r="K112" s="41"/>
      <c r="L112" s="34"/>
      <c r="M112" s="41"/>
      <c r="N112" s="41"/>
      <c r="O112" s="41">
        <f t="shared" si="40"/>
        <v>0</v>
      </c>
      <c r="P112" s="41"/>
      <c r="Q112" s="41"/>
      <c r="R112" s="41"/>
      <c r="S112" s="41"/>
      <c r="T112" s="41"/>
      <c r="U112" s="41"/>
      <c r="V112" s="41"/>
      <c r="W112" s="41">
        <f t="shared" si="41"/>
        <v>0</v>
      </c>
      <c r="X112" s="42"/>
      <c r="Y112" s="43">
        <f>+(J112*D112)+(O112*E112)+(W112*'4 8 17 payroll'!$AH$7)+X112</f>
        <v>0</v>
      </c>
      <c r="Z112" s="41" t="s">
        <v>131</v>
      </c>
      <c r="AA112" s="33"/>
      <c r="AB112" s="34"/>
      <c r="AC112" s="34"/>
      <c r="AD112" s="42"/>
      <c r="AE112" s="41"/>
    </row>
    <row r="113" spans="1:35" x14ac:dyDescent="0.2">
      <c r="A113" s="41" t="s">
        <v>395</v>
      </c>
      <c r="B113" s="41" t="s">
        <v>230</v>
      </c>
      <c r="C113" s="34">
        <v>8</v>
      </c>
      <c r="D113" s="36">
        <v>29</v>
      </c>
      <c r="E113" s="36">
        <v>25</v>
      </c>
      <c r="F113" s="41"/>
      <c r="G113" s="41"/>
      <c r="H113" s="41"/>
      <c r="I113" s="41"/>
      <c r="J113" s="34">
        <f t="shared" si="39"/>
        <v>0</v>
      </c>
      <c r="K113" s="41"/>
      <c r="L113" s="34"/>
      <c r="M113" s="41"/>
      <c r="N113" s="41"/>
      <c r="O113" s="41">
        <f t="shared" si="40"/>
        <v>0</v>
      </c>
      <c r="P113" s="41"/>
      <c r="Q113" s="41"/>
      <c r="R113" s="41"/>
      <c r="S113" s="41"/>
      <c r="T113" s="41"/>
      <c r="U113" s="41"/>
      <c r="V113" s="41"/>
      <c r="W113" s="41">
        <f t="shared" si="41"/>
        <v>0</v>
      </c>
      <c r="X113" s="42"/>
      <c r="Y113" s="43">
        <f>+(J113*D113)+(O113*E113)+(W113*'4 8 17 payroll'!$AH$7)+X113</f>
        <v>0</v>
      </c>
      <c r="Z113" s="41" t="s">
        <v>131</v>
      </c>
      <c r="AA113" s="33"/>
      <c r="AB113" s="34"/>
      <c r="AC113" s="34"/>
      <c r="AD113" s="34"/>
      <c r="AE113" s="34"/>
    </row>
    <row r="114" spans="1:35" x14ac:dyDescent="0.2">
      <c r="A114" s="41" t="s">
        <v>341</v>
      </c>
      <c r="B114" s="41" t="s">
        <v>230</v>
      </c>
      <c r="C114" s="34">
        <v>8</v>
      </c>
      <c r="D114" s="36">
        <v>29</v>
      </c>
      <c r="E114" s="36">
        <v>25</v>
      </c>
      <c r="F114" s="41"/>
      <c r="G114" s="41"/>
      <c r="H114" s="41"/>
      <c r="I114" s="41"/>
      <c r="J114" s="34">
        <f t="shared" si="39"/>
        <v>0</v>
      </c>
      <c r="K114" s="41"/>
      <c r="L114" s="34"/>
      <c r="M114" s="41"/>
      <c r="N114" s="41"/>
      <c r="O114" s="41">
        <f t="shared" si="40"/>
        <v>0</v>
      </c>
      <c r="P114" s="41"/>
      <c r="Q114" s="41"/>
      <c r="R114" s="41"/>
      <c r="S114" s="41"/>
      <c r="T114" s="41"/>
      <c r="U114" s="41"/>
      <c r="V114" s="41"/>
      <c r="W114" s="41">
        <f t="shared" si="41"/>
        <v>0</v>
      </c>
      <c r="X114" s="42"/>
      <c r="Y114" s="43">
        <f>+(J114*D114)+(O114*E114)+(W114*'4 8 17 payroll'!$AH$7)+X114</f>
        <v>0</v>
      </c>
      <c r="Z114" s="41" t="s">
        <v>131</v>
      </c>
      <c r="AA114" s="37"/>
      <c r="AB114" s="42"/>
      <c r="AC114" s="50"/>
      <c r="AD114" s="34"/>
      <c r="AE114" s="34"/>
    </row>
    <row r="115" spans="1:35" x14ac:dyDescent="0.2">
      <c r="A115" s="41" t="s">
        <v>430</v>
      </c>
      <c r="B115" s="41" t="s">
        <v>431</v>
      </c>
      <c r="C115" s="34">
        <v>8</v>
      </c>
      <c r="D115" s="36">
        <v>29</v>
      </c>
      <c r="E115" s="36">
        <v>25</v>
      </c>
      <c r="F115" s="41"/>
      <c r="G115" s="41"/>
      <c r="H115" s="41"/>
      <c r="I115" s="41"/>
      <c r="J115" s="34">
        <f t="shared" si="39"/>
        <v>0</v>
      </c>
      <c r="K115" s="41"/>
      <c r="L115" s="34"/>
      <c r="M115" s="41"/>
      <c r="N115" s="41"/>
      <c r="O115" s="41">
        <f t="shared" si="40"/>
        <v>0</v>
      </c>
      <c r="P115" s="41"/>
      <c r="Q115" s="41"/>
      <c r="R115" s="41"/>
      <c r="S115" s="41"/>
      <c r="T115" s="41"/>
      <c r="U115" s="41"/>
      <c r="V115" s="41"/>
      <c r="W115" s="41">
        <f t="shared" si="41"/>
        <v>0</v>
      </c>
      <c r="X115" s="42"/>
      <c r="Y115" s="43">
        <f>+(J115*D115)+(O115*E115)+(W115*'4 8 17 payroll'!$AH$7)+X115</f>
        <v>0</v>
      </c>
      <c r="Z115" s="41" t="s">
        <v>204</v>
      </c>
      <c r="AA115" s="37"/>
      <c r="AB115" s="42"/>
      <c r="AC115" s="34"/>
      <c r="AD115" s="36"/>
      <c r="AE115" s="34"/>
      <c r="AF115" s="34"/>
      <c r="AG115" s="34"/>
    </row>
    <row r="116" spans="1:35" x14ac:dyDescent="0.2">
      <c r="A116" s="41" t="s">
        <v>439</v>
      </c>
      <c r="B116" s="41" t="s">
        <v>431</v>
      </c>
      <c r="C116" s="34">
        <v>8</v>
      </c>
      <c r="D116" s="36">
        <v>29</v>
      </c>
      <c r="E116" s="36">
        <v>25</v>
      </c>
      <c r="F116" s="41"/>
      <c r="G116" s="41"/>
      <c r="H116" s="41"/>
      <c r="I116" s="41"/>
      <c r="J116" s="34">
        <f t="shared" si="39"/>
        <v>0</v>
      </c>
      <c r="K116" s="41"/>
      <c r="L116" s="34"/>
      <c r="M116" s="41"/>
      <c r="N116" s="41"/>
      <c r="O116" s="41">
        <f t="shared" si="40"/>
        <v>0</v>
      </c>
      <c r="P116" s="41"/>
      <c r="Q116" s="41"/>
      <c r="R116" s="41"/>
      <c r="S116" s="41"/>
      <c r="T116" s="41"/>
      <c r="U116" s="41"/>
      <c r="V116" s="41"/>
      <c r="W116" s="41">
        <f t="shared" si="41"/>
        <v>0</v>
      </c>
      <c r="X116" s="42"/>
      <c r="Y116" s="43">
        <f>+(J116*D116)+(O116*E116)+(W116*'4 8 17 payroll'!$AH$7)+X116</f>
        <v>0</v>
      </c>
      <c r="Z116" s="41" t="s">
        <v>204</v>
      </c>
      <c r="AA116" s="37"/>
      <c r="AB116" s="42"/>
      <c r="AC116" s="34"/>
      <c r="AD116" s="36"/>
      <c r="AE116" s="34"/>
      <c r="AF116" s="34"/>
      <c r="AG116" s="34"/>
    </row>
    <row r="117" spans="1:35" x14ac:dyDescent="0.2">
      <c r="A117" s="41" t="s">
        <v>409</v>
      </c>
      <c r="B117" s="41" t="s">
        <v>410</v>
      </c>
      <c r="C117" s="34">
        <v>8</v>
      </c>
      <c r="D117" s="36">
        <v>29</v>
      </c>
      <c r="E117" s="36">
        <v>25</v>
      </c>
      <c r="F117" s="41"/>
      <c r="G117" s="41"/>
      <c r="H117" s="41"/>
      <c r="I117" s="45"/>
      <c r="J117" s="34">
        <f t="shared" ref="J117:J148" si="42">COUNT(F117:I117)</f>
        <v>0</v>
      </c>
      <c r="K117" s="41"/>
      <c r="L117" s="34"/>
      <c r="M117" s="41"/>
      <c r="N117" s="41"/>
      <c r="O117" s="41">
        <f t="shared" ref="O117:O148" si="43">COUNT(K117:N117)</f>
        <v>0</v>
      </c>
      <c r="P117" s="41"/>
      <c r="Q117" s="41"/>
      <c r="R117" s="41"/>
      <c r="S117" s="41"/>
      <c r="T117" s="41"/>
      <c r="U117" s="41"/>
      <c r="V117" s="41"/>
      <c r="W117" s="41">
        <f t="shared" ref="W117:W148" si="44">COUNT(P117:V117)</f>
        <v>0</v>
      </c>
      <c r="X117" s="42"/>
      <c r="Y117" s="43">
        <f>+(J117*D117)+(O117*E117)+(W117*'4 8 17 payroll'!$AH$7)+X117</f>
        <v>0</v>
      </c>
      <c r="Z117" s="41" t="s">
        <v>204</v>
      </c>
      <c r="AA117" s="37"/>
      <c r="AB117" s="46"/>
      <c r="AC117" s="34"/>
      <c r="AD117" s="36"/>
      <c r="AE117" s="34"/>
      <c r="AF117" s="34"/>
      <c r="AG117" s="34"/>
    </row>
    <row r="118" spans="1:35" x14ac:dyDescent="0.2">
      <c r="A118" s="51" t="s">
        <v>93</v>
      </c>
      <c r="B118" s="34" t="s">
        <v>155</v>
      </c>
      <c r="C118" s="34">
        <v>6</v>
      </c>
      <c r="D118" s="36">
        <v>40</v>
      </c>
      <c r="E118" s="36">
        <v>29</v>
      </c>
      <c r="F118" s="41"/>
      <c r="G118" s="41"/>
      <c r="H118" s="41"/>
      <c r="I118" s="41"/>
      <c r="J118" s="34">
        <f t="shared" si="42"/>
        <v>0</v>
      </c>
      <c r="K118" s="41"/>
      <c r="L118" s="34"/>
      <c r="M118" s="41"/>
      <c r="N118" s="41"/>
      <c r="O118" s="41">
        <f t="shared" si="43"/>
        <v>0</v>
      </c>
      <c r="P118" s="41"/>
      <c r="Q118" s="41"/>
      <c r="R118" s="41"/>
      <c r="S118" s="41"/>
      <c r="T118" s="41"/>
      <c r="U118" s="41"/>
      <c r="V118" s="41"/>
      <c r="W118" s="41">
        <f t="shared" si="44"/>
        <v>0</v>
      </c>
      <c r="X118" s="42"/>
      <c r="Y118" s="43">
        <f>+(J118*D118)+(O118*E118)+(W118*'4 8 17 payroll'!$AH$7)+X118</f>
        <v>0</v>
      </c>
      <c r="Z118" s="41" t="s">
        <v>131</v>
      </c>
      <c r="AA118" s="37"/>
      <c r="AB118" s="42"/>
    </row>
    <row r="119" spans="1:35" x14ac:dyDescent="0.2">
      <c r="A119" s="41" t="s">
        <v>86</v>
      </c>
      <c r="B119" s="41" t="s">
        <v>349</v>
      </c>
      <c r="C119" s="34">
        <v>7</v>
      </c>
      <c r="D119" s="36">
        <v>34</v>
      </c>
      <c r="E119" s="36">
        <v>27</v>
      </c>
      <c r="F119" s="41"/>
      <c r="G119" s="41"/>
      <c r="H119" s="41"/>
      <c r="I119" s="41"/>
      <c r="J119" s="34">
        <f t="shared" si="42"/>
        <v>0</v>
      </c>
      <c r="K119" s="41"/>
      <c r="L119" s="34"/>
      <c r="M119" s="41"/>
      <c r="N119" s="41"/>
      <c r="O119" s="41">
        <f t="shared" si="43"/>
        <v>0</v>
      </c>
      <c r="P119" s="41"/>
      <c r="Q119" s="41"/>
      <c r="R119" s="41"/>
      <c r="S119" s="41"/>
      <c r="T119" s="41"/>
      <c r="U119" s="41"/>
      <c r="V119" s="41"/>
      <c r="W119" s="41">
        <f t="shared" si="44"/>
        <v>0</v>
      </c>
      <c r="X119" s="42"/>
      <c r="Y119" s="43">
        <f>+(J119*D119)+(O119*E119)+(W119*'4 8 17 payroll'!$AH$7)+X119</f>
        <v>0</v>
      </c>
      <c r="Z119" s="41" t="s">
        <v>131</v>
      </c>
      <c r="AA119" s="37"/>
      <c r="AB119" s="34"/>
      <c r="AC119" s="34"/>
      <c r="AD119" s="36"/>
      <c r="AE119" s="42"/>
      <c r="AF119" s="34"/>
      <c r="AG119" s="34"/>
    </row>
    <row r="120" spans="1:35" x14ac:dyDescent="0.2">
      <c r="A120" s="41" t="s">
        <v>223</v>
      </c>
      <c r="B120" s="41" t="s">
        <v>383</v>
      </c>
      <c r="C120" s="34">
        <v>8</v>
      </c>
      <c r="D120" s="36">
        <v>29</v>
      </c>
      <c r="E120" s="36">
        <v>25</v>
      </c>
      <c r="F120" s="41"/>
      <c r="G120" s="41"/>
      <c r="H120" s="41"/>
      <c r="I120" s="41"/>
      <c r="J120" s="34">
        <f t="shared" si="42"/>
        <v>0</v>
      </c>
      <c r="K120" s="41"/>
      <c r="L120" s="34"/>
      <c r="M120" s="41"/>
      <c r="N120" s="41"/>
      <c r="O120" s="41">
        <f t="shared" si="43"/>
        <v>0</v>
      </c>
      <c r="P120" s="41"/>
      <c r="Q120" s="41"/>
      <c r="R120" s="41"/>
      <c r="S120" s="41"/>
      <c r="T120" s="41"/>
      <c r="U120" s="41"/>
      <c r="V120" s="41"/>
      <c r="W120" s="41">
        <f t="shared" si="44"/>
        <v>0</v>
      </c>
      <c r="X120" s="42"/>
      <c r="Y120" s="43">
        <f>+(J120*D120)+(O120*E120)+(W120*'4 8 17 payroll'!$AH$7)+X120</f>
        <v>0</v>
      </c>
      <c r="Z120" s="41" t="s">
        <v>131</v>
      </c>
      <c r="AA120" s="37"/>
      <c r="AB120" s="42"/>
      <c r="AC120" s="33"/>
      <c r="AD120" s="36"/>
      <c r="AE120" s="34"/>
    </row>
    <row r="121" spans="1:35" x14ac:dyDescent="0.2">
      <c r="A121" s="41" t="s">
        <v>193</v>
      </c>
      <c r="B121" s="41" t="s">
        <v>194</v>
      </c>
      <c r="C121" s="34">
        <v>8</v>
      </c>
      <c r="D121" s="36">
        <v>29</v>
      </c>
      <c r="E121" s="36">
        <v>25</v>
      </c>
      <c r="F121" s="41"/>
      <c r="G121" s="41"/>
      <c r="H121" s="41"/>
      <c r="I121" s="41"/>
      <c r="J121" s="34">
        <f t="shared" si="42"/>
        <v>0</v>
      </c>
      <c r="K121" s="41"/>
      <c r="L121" s="34"/>
      <c r="M121" s="41"/>
      <c r="N121" s="41"/>
      <c r="O121" s="41">
        <f t="shared" si="43"/>
        <v>0</v>
      </c>
      <c r="P121" s="41"/>
      <c r="Q121" s="41"/>
      <c r="R121" s="41"/>
      <c r="S121" s="41"/>
      <c r="T121" s="41"/>
      <c r="U121" s="41"/>
      <c r="V121" s="41"/>
      <c r="W121" s="41">
        <f t="shared" si="44"/>
        <v>0</v>
      </c>
      <c r="X121" s="42"/>
      <c r="Y121" s="43">
        <f>+(J121*D121)+(O121*E121)+(W121*'4 8 17 payroll'!$AH$7)+X121</f>
        <v>0</v>
      </c>
      <c r="Z121" s="48" t="s">
        <v>204</v>
      </c>
      <c r="AA121" s="42"/>
      <c r="AB121" s="42"/>
      <c r="AC121" s="34"/>
      <c r="AD121" s="36">
        <f>+Y121</f>
        <v>0</v>
      </c>
      <c r="AE121" s="34"/>
      <c r="AF121" s="41"/>
    </row>
    <row r="122" spans="1:35" x14ac:dyDescent="0.2">
      <c r="A122" s="41" t="s">
        <v>249</v>
      </c>
      <c r="B122" s="41" t="s">
        <v>250</v>
      </c>
      <c r="C122" s="34">
        <v>8</v>
      </c>
      <c r="D122" s="36">
        <v>29</v>
      </c>
      <c r="E122" s="36">
        <v>25</v>
      </c>
      <c r="F122" s="41"/>
      <c r="G122" s="41"/>
      <c r="H122" s="41"/>
      <c r="I122" s="41"/>
      <c r="J122" s="34">
        <f t="shared" si="42"/>
        <v>0</v>
      </c>
      <c r="K122" s="41"/>
      <c r="L122" s="34"/>
      <c r="M122" s="41"/>
      <c r="N122" s="41"/>
      <c r="O122" s="41">
        <f t="shared" si="43"/>
        <v>0</v>
      </c>
      <c r="P122" s="41"/>
      <c r="Q122" s="41"/>
      <c r="R122" s="41"/>
      <c r="S122" s="41"/>
      <c r="T122" s="41"/>
      <c r="U122" s="41"/>
      <c r="V122" s="41"/>
      <c r="W122" s="41">
        <f t="shared" si="44"/>
        <v>0</v>
      </c>
      <c r="X122" s="42"/>
      <c r="Y122" s="43">
        <f>+(J122*D122)+(O122*E122)+(W122*'4 8 17 payroll'!$AH$7)+X122</f>
        <v>0</v>
      </c>
      <c r="Z122" s="41" t="s">
        <v>131</v>
      </c>
      <c r="AA122" s="37"/>
      <c r="AB122" s="34"/>
      <c r="AC122" s="34"/>
      <c r="AD122" s="36"/>
      <c r="AE122" s="34"/>
    </row>
    <row r="123" spans="1:35" x14ac:dyDescent="0.2">
      <c r="A123" s="41" t="s">
        <v>384</v>
      </c>
      <c r="B123" s="41" t="s">
        <v>382</v>
      </c>
      <c r="C123" s="34">
        <v>8</v>
      </c>
      <c r="D123" s="36">
        <v>29</v>
      </c>
      <c r="E123" s="36">
        <v>25</v>
      </c>
      <c r="F123" s="41"/>
      <c r="G123" s="41"/>
      <c r="H123" s="41"/>
      <c r="I123" s="41"/>
      <c r="J123" s="34">
        <f t="shared" si="42"/>
        <v>0</v>
      </c>
      <c r="K123" s="41"/>
      <c r="L123" s="34"/>
      <c r="M123" s="41"/>
      <c r="N123" s="41"/>
      <c r="O123" s="41">
        <f t="shared" si="43"/>
        <v>0</v>
      </c>
      <c r="P123" s="41"/>
      <c r="Q123" s="41"/>
      <c r="R123" s="41"/>
      <c r="S123" s="41"/>
      <c r="T123" s="41"/>
      <c r="U123" s="41"/>
      <c r="V123" s="41"/>
      <c r="W123" s="41">
        <f t="shared" si="44"/>
        <v>0</v>
      </c>
      <c r="X123" s="42"/>
      <c r="Y123" s="43">
        <f>+(J123*D123)+(O123*E123)+(W123*'4 8 17 payroll'!$AH$7)+X123</f>
        <v>0</v>
      </c>
      <c r="Z123" s="41" t="s">
        <v>131</v>
      </c>
      <c r="AA123" s="37"/>
      <c r="AB123" s="44"/>
      <c r="AC123" s="34"/>
      <c r="AD123" s="36"/>
      <c r="AE123" s="34"/>
      <c r="AF123" s="41"/>
      <c r="AG123" s="34"/>
    </row>
    <row r="124" spans="1:35" x14ac:dyDescent="0.2">
      <c r="A124" s="41" t="s">
        <v>19</v>
      </c>
      <c r="B124" s="34" t="s">
        <v>206</v>
      </c>
      <c r="C124" s="34">
        <v>8</v>
      </c>
      <c r="D124" s="36">
        <f>+'4 8 17 payroll'!$AG$2</f>
        <v>29</v>
      </c>
      <c r="E124" s="36">
        <f>+'4 8 17 payroll'!$AH$2</f>
        <v>25</v>
      </c>
      <c r="F124" s="41"/>
      <c r="G124" s="41"/>
      <c r="H124" s="54"/>
      <c r="I124" s="54"/>
      <c r="J124" s="34">
        <f t="shared" si="42"/>
        <v>0</v>
      </c>
      <c r="K124" s="54"/>
      <c r="L124" s="41"/>
      <c r="M124" s="41"/>
      <c r="N124" s="41"/>
      <c r="O124" s="41">
        <f t="shared" si="43"/>
        <v>0</v>
      </c>
      <c r="P124" s="41"/>
      <c r="Q124" s="41"/>
      <c r="R124" s="41"/>
      <c r="S124" s="54"/>
      <c r="T124" s="54"/>
      <c r="U124" s="41"/>
      <c r="V124" s="41"/>
      <c r="W124" s="41">
        <f t="shared" si="44"/>
        <v>0</v>
      </c>
      <c r="X124" s="42"/>
      <c r="Y124" s="43">
        <f>+(J124*D124)+(O124*E124)+(W124*'4 8 17 payroll'!$AH$7)+X124</f>
        <v>0</v>
      </c>
      <c r="Z124" s="41" t="s">
        <v>131</v>
      </c>
      <c r="AA124" s="37"/>
      <c r="AB124" s="42"/>
      <c r="AC124" s="50"/>
      <c r="AD124" s="41"/>
      <c r="AE124" s="34"/>
      <c r="AF124" s="41"/>
      <c r="AG124" s="34"/>
    </row>
    <row r="125" spans="1:35" x14ac:dyDescent="0.2">
      <c r="A125" s="41" t="s">
        <v>327</v>
      </c>
      <c r="B125" s="41" t="s">
        <v>318</v>
      </c>
      <c r="C125" s="34">
        <v>8</v>
      </c>
      <c r="D125" s="36">
        <v>29</v>
      </c>
      <c r="E125" s="36">
        <v>25</v>
      </c>
      <c r="F125" s="41"/>
      <c r="G125" s="41"/>
      <c r="H125" s="41"/>
      <c r="I125" s="41"/>
      <c r="J125" s="34">
        <f t="shared" si="42"/>
        <v>0</v>
      </c>
      <c r="K125" s="41"/>
      <c r="L125" s="34"/>
      <c r="M125" s="41"/>
      <c r="N125" s="41"/>
      <c r="O125" s="41">
        <f t="shared" si="43"/>
        <v>0</v>
      </c>
      <c r="P125" s="41"/>
      <c r="Q125" s="41"/>
      <c r="R125" s="41"/>
      <c r="S125" s="41"/>
      <c r="T125" s="41"/>
      <c r="U125" s="41"/>
      <c r="V125" s="41"/>
      <c r="W125" s="41">
        <f t="shared" si="44"/>
        <v>0</v>
      </c>
      <c r="X125" s="42"/>
      <c r="Y125" s="43">
        <f>+(J125*D125)+(O125*E125)+(W125*'4 8 17 payroll'!$AH$7)+X125</f>
        <v>0</v>
      </c>
      <c r="Z125" s="41" t="s">
        <v>131</v>
      </c>
      <c r="AA125" s="37"/>
      <c r="AB125" s="42"/>
      <c r="AC125" s="37"/>
      <c r="AD125" s="42"/>
      <c r="AE125" s="41"/>
      <c r="AF125" s="34"/>
      <c r="AG125" s="34"/>
      <c r="AH125" s="34"/>
      <c r="AI125" s="34"/>
    </row>
    <row r="126" spans="1:35" x14ac:dyDescent="0.2">
      <c r="A126" s="41" t="s">
        <v>437</v>
      </c>
      <c r="B126" s="41" t="s">
        <v>438</v>
      </c>
      <c r="C126" s="34">
        <v>8</v>
      </c>
      <c r="D126" s="36">
        <v>29</v>
      </c>
      <c r="E126" s="36">
        <v>25</v>
      </c>
      <c r="F126" s="41"/>
      <c r="G126" s="41"/>
      <c r="H126" s="41"/>
      <c r="I126" s="41"/>
      <c r="J126" s="34">
        <f t="shared" si="42"/>
        <v>0</v>
      </c>
      <c r="K126" s="41"/>
      <c r="L126" s="34"/>
      <c r="M126" s="41"/>
      <c r="N126" s="41"/>
      <c r="O126" s="41">
        <f t="shared" si="43"/>
        <v>0</v>
      </c>
      <c r="P126" s="41"/>
      <c r="Q126" s="41"/>
      <c r="R126" s="41"/>
      <c r="S126" s="41"/>
      <c r="T126" s="41"/>
      <c r="U126" s="41"/>
      <c r="V126" s="41"/>
      <c r="W126" s="41">
        <f t="shared" si="44"/>
        <v>0</v>
      </c>
      <c r="X126" s="42"/>
      <c r="Y126" s="43">
        <f>+(J126*D126)+(O126*E126)+(W126*'4 8 17 payroll'!$AH$7)+X126</f>
        <v>0</v>
      </c>
      <c r="Z126" s="41" t="s">
        <v>204</v>
      </c>
      <c r="AA126" s="37"/>
      <c r="AB126" s="44"/>
      <c r="AC126" s="50"/>
    </row>
    <row r="127" spans="1:35" x14ac:dyDescent="0.2">
      <c r="A127" s="41" t="s">
        <v>270</v>
      </c>
      <c r="B127" s="41" t="s">
        <v>435</v>
      </c>
      <c r="C127" s="34">
        <v>8</v>
      </c>
      <c r="D127" s="36">
        <v>29</v>
      </c>
      <c r="E127" s="36">
        <v>25</v>
      </c>
      <c r="F127" s="41"/>
      <c r="G127" s="41"/>
      <c r="H127" s="41"/>
      <c r="I127" s="41"/>
      <c r="J127" s="34">
        <f t="shared" si="42"/>
        <v>0</v>
      </c>
      <c r="K127" s="41"/>
      <c r="L127" s="34"/>
      <c r="M127" s="41"/>
      <c r="N127" s="41"/>
      <c r="O127" s="41">
        <f t="shared" si="43"/>
        <v>0</v>
      </c>
      <c r="P127" s="41"/>
      <c r="Q127" s="41"/>
      <c r="R127" s="41"/>
      <c r="S127" s="41"/>
      <c r="T127" s="41"/>
      <c r="U127" s="41"/>
      <c r="V127" s="41"/>
      <c r="W127" s="41">
        <f t="shared" si="44"/>
        <v>0</v>
      </c>
      <c r="X127" s="42"/>
      <c r="Y127" s="43">
        <f>+(J127*D127)+(O127*E127)+(W127*'4 8 17 payroll'!$AH$7)+X127</f>
        <v>0</v>
      </c>
      <c r="Z127" s="41" t="s">
        <v>204</v>
      </c>
      <c r="AA127" s="37"/>
      <c r="AB127" s="37"/>
      <c r="AC127" s="34"/>
      <c r="AD127" s="36"/>
      <c r="AE127" s="34"/>
      <c r="AF127" s="34"/>
      <c r="AG127" s="34"/>
    </row>
    <row r="128" spans="1:35" x14ac:dyDescent="0.2">
      <c r="A128" s="41" t="s">
        <v>200</v>
      </c>
      <c r="B128" s="41" t="s">
        <v>273</v>
      </c>
      <c r="C128" s="34">
        <v>8</v>
      </c>
      <c r="D128" s="36">
        <v>29</v>
      </c>
      <c r="E128" s="36">
        <v>25</v>
      </c>
      <c r="F128" s="41"/>
      <c r="G128" s="41"/>
      <c r="H128" s="41"/>
      <c r="I128" s="41"/>
      <c r="J128" s="34">
        <f t="shared" si="42"/>
        <v>0</v>
      </c>
      <c r="K128" s="41"/>
      <c r="L128" s="34"/>
      <c r="M128" s="41"/>
      <c r="N128" s="41"/>
      <c r="O128" s="41">
        <f t="shared" si="43"/>
        <v>0</v>
      </c>
      <c r="P128" s="41"/>
      <c r="Q128" s="41"/>
      <c r="R128" s="41"/>
      <c r="S128" s="41"/>
      <c r="T128" s="41"/>
      <c r="U128" s="41"/>
      <c r="V128" s="41"/>
      <c r="W128" s="41">
        <f t="shared" si="44"/>
        <v>0</v>
      </c>
      <c r="X128" s="42"/>
      <c r="Y128" s="43">
        <f>+(J128*D128)+(O128*E128)+(W128*'4 8 17 payroll'!$AH$7)+X128</f>
        <v>0</v>
      </c>
      <c r="Z128" s="41" t="s">
        <v>131</v>
      </c>
      <c r="AA128" s="37"/>
      <c r="AB128" s="37"/>
      <c r="AC128" s="34"/>
      <c r="AD128" s="36"/>
      <c r="AE128" s="34"/>
      <c r="AF128" s="34"/>
      <c r="AG128" s="34"/>
    </row>
    <row r="129" spans="1:37" x14ac:dyDescent="0.2">
      <c r="A129" s="41" t="s">
        <v>272</v>
      </c>
      <c r="B129" s="41" t="s">
        <v>273</v>
      </c>
      <c r="C129" s="34">
        <v>8</v>
      </c>
      <c r="D129" s="36">
        <v>29</v>
      </c>
      <c r="E129" s="36">
        <v>25</v>
      </c>
      <c r="F129" s="41"/>
      <c r="G129" s="41"/>
      <c r="H129" s="41"/>
      <c r="I129" s="41"/>
      <c r="J129" s="34">
        <f t="shared" si="42"/>
        <v>0</v>
      </c>
      <c r="K129" s="41"/>
      <c r="L129" s="34"/>
      <c r="M129" s="41"/>
      <c r="N129" s="41"/>
      <c r="O129" s="41">
        <f t="shared" si="43"/>
        <v>0</v>
      </c>
      <c r="P129" s="41"/>
      <c r="Q129" s="41"/>
      <c r="R129" s="41"/>
      <c r="S129" s="41"/>
      <c r="T129" s="41"/>
      <c r="U129" s="41"/>
      <c r="V129" s="41"/>
      <c r="W129" s="41">
        <f t="shared" si="44"/>
        <v>0</v>
      </c>
      <c r="X129" s="42"/>
      <c r="Y129" s="43">
        <f>+(J129*D129)+(O129*E129)+(W129*'4 8 17 payroll'!$AH$7)+X129</f>
        <v>0</v>
      </c>
      <c r="Z129" s="41" t="s">
        <v>131</v>
      </c>
      <c r="AA129" s="37"/>
      <c r="AB129" s="37"/>
      <c r="AC129" s="50"/>
      <c r="AD129" s="42"/>
      <c r="AE129" s="37"/>
      <c r="AF129" s="34"/>
      <c r="AG129" s="34"/>
    </row>
    <row r="130" spans="1:37" x14ac:dyDescent="0.2">
      <c r="A130" s="51" t="s">
        <v>20</v>
      </c>
      <c r="B130" s="54" t="s">
        <v>453</v>
      </c>
      <c r="C130" s="34">
        <v>8</v>
      </c>
      <c r="D130" s="36">
        <v>29</v>
      </c>
      <c r="E130" s="36">
        <v>25</v>
      </c>
      <c r="F130" s="41"/>
      <c r="G130" s="41"/>
      <c r="H130" s="41"/>
      <c r="I130" s="41"/>
      <c r="J130" s="34">
        <f t="shared" si="42"/>
        <v>0</v>
      </c>
      <c r="K130" s="41"/>
      <c r="L130" s="34"/>
      <c r="M130" s="41"/>
      <c r="N130" s="41"/>
      <c r="O130" s="41">
        <f t="shared" si="43"/>
        <v>0</v>
      </c>
      <c r="P130" s="41"/>
      <c r="Q130" s="41"/>
      <c r="R130" s="41"/>
      <c r="S130" s="41"/>
      <c r="T130" s="41"/>
      <c r="U130" s="41"/>
      <c r="V130" s="41"/>
      <c r="W130" s="41">
        <f t="shared" si="44"/>
        <v>0</v>
      </c>
      <c r="X130" s="42"/>
      <c r="Y130" s="43">
        <f>+(J130*D130)+(O130*E130)+(W130*'4 8 17 payroll'!$AH$7)+X130</f>
        <v>0</v>
      </c>
      <c r="Z130" s="41" t="s">
        <v>131</v>
      </c>
      <c r="AA130" s="44"/>
      <c r="AB130" s="37"/>
      <c r="AC130" s="50"/>
      <c r="AD130" s="36"/>
      <c r="AE130" s="34"/>
      <c r="AF130" s="34"/>
      <c r="AG130" s="34"/>
    </row>
    <row r="131" spans="1:37" x14ac:dyDescent="0.2">
      <c r="A131" s="41" t="s">
        <v>394</v>
      </c>
      <c r="B131" s="41" t="s">
        <v>169</v>
      </c>
      <c r="C131" s="34">
        <v>8</v>
      </c>
      <c r="D131" s="36">
        <v>29</v>
      </c>
      <c r="E131" s="36">
        <v>25</v>
      </c>
      <c r="F131" s="41"/>
      <c r="G131" s="41"/>
      <c r="H131" s="41"/>
      <c r="I131" s="41"/>
      <c r="J131" s="34">
        <f t="shared" si="42"/>
        <v>0</v>
      </c>
      <c r="K131" s="41"/>
      <c r="L131" s="34"/>
      <c r="M131" s="41"/>
      <c r="N131" s="41"/>
      <c r="O131" s="41">
        <f t="shared" si="43"/>
        <v>0</v>
      </c>
      <c r="P131" s="41"/>
      <c r="Q131" s="41"/>
      <c r="R131" s="41"/>
      <c r="S131" s="41"/>
      <c r="T131" s="41"/>
      <c r="U131" s="41"/>
      <c r="V131" s="41"/>
      <c r="W131" s="41">
        <f t="shared" si="44"/>
        <v>0</v>
      </c>
      <c r="X131" s="42"/>
      <c r="Y131" s="43">
        <f>+(J131*D131)+(O131*E131)+(W131*'4 8 17 payroll'!$AH$7)+X131</f>
        <v>0</v>
      </c>
      <c r="Z131" s="41" t="s">
        <v>131</v>
      </c>
      <c r="AA131" s="44"/>
      <c r="AB131" s="42"/>
      <c r="AC131" s="50"/>
    </row>
    <row r="132" spans="1:37" x14ac:dyDescent="0.2">
      <c r="A132" s="41" t="s">
        <v>53</v>
      </c>
      <c r="B132" s="41" t="s">
        <v>408</v>
      </c>
      <c r="C132" s="34">
        <v>8</v>
      </c>
      <c r="D132" s="36">
        <v>29</v>
      </c>
      <c r="E132" s="36">
        <v>25</v>
      </c>
      <c r="F132" s="41"/>
      <c r="G132" s="41"/>
      <c r="H132" s="41"/>
      <c r="I132" s="41"/>
      <c r="J132" s="34">
        <f t="shared" si="42"/>
        <v>0</v>
      </c>
      <c r="K132" s="41"/>
      <c r="L132" s="34"/>
      <c r="M132" s="41"/>
      <c r="N132" s="41"/>
      <c r="O132" s="41">
        <f t="shared" si="43"/>
        <v>0</v>
      </c>
      <c r="P132" s="41"/>
      <c r="Q132" s="41"/>
      <c r="R132" s="41"/>
      <c r="S132" s="41"/>
      <c r="T132" s="41"/>
      <c r="U132" s="41"/>
      <c r="V132" s="41"/>
      <c r="W132" s="41">
        <f t="shared" si="44"/>
        <v>0</v>
      </c>
      <c r="X132" s="42"/>
      <c r="Y132" s="43">
        <f>+(J132*D132)+(O132*E132)+(W132*'4 8 17 payroll'!$AH$7)+X132</f>
        <v>0</v>
      </c>
      <c r="Z132" s="41" t="s">
        <v>131</v>
      </c>
      <c r="AA132" s="44"/>
      <c r="AB132" s="42"/>
      <c r="AC132" s="50"/>
      <c r="AD132" s="42"/>
      <c r="AE132" s="37"/>
      <c r="AF132" s="34"/>
      <c r="AG132" s="34"/>
    </row>
    <row r="133" spans="1:37" x14ac:dyDescent="0.2">
      <c r="A133" s="51" t="s">
        <v>421</v>
      </c>
      <c r="B133" s="41" t="s">
        <v>422</v>
      </c>
      <c r="C133" s="34">
        <v>8</v>
      </c>
      <c r="D133" s="36">
        <v>29</v>
      </c>
      <c r="E133" s="36">
        <v>25</v>
      </c>
      <c r="F133" s="41"/>
      <c r="G133" s="41"/>
      <c r="H133" s="41"/>
      <c r="I133" s="41"/>
      <c r="J133" s="34">
        <f t="shared" si="42"/>
        <v>0</v>
      </c>
      <c r="K133" s="41"/>
      <c r="L133" s="34"/>
      <c r="M133" s="41"/>
      <c r="N133" s="41"/>
      <c r="O133" s="41">
        <f t="shared" si="43"/>
        <v>0</v>
      </c>
      <c r="P133" s="41"/>
      <c r="Q133" s="41"/>
      <c r="R133" s="41"/>
      <c r="S133" s="41"/>
      <c r="T133" s="41"/>
      <c r="U133" s="41"/>
      <c r="V133" s="41"/>
      <c r="W133" s="41">
        <f t="shared" si="44"/>
        <v>0</v>
      </c>
      <c r="X133" s="42"/>
      <c r="Y133" s="43">
        <f>+(J133*D133)+(O133*E133)+(W133*'4 8 17 payroll'!$AH$7)+X133</f>
        <v>0</v>
      </c>
      <c r="Z133" s="41" t="s">
        <v>385</v>
      </c>
      <c r="AA133" s="44"/>
      <c r="AB133" s="42"/>
      <c r="AC133" s="37"/>
    </row>
    <row r="134" spans="1:37" x14ac:dyDescent="0.2">
      <c r="A134" s="41" t="s">
        <v>328</v>
      </c>
      <c r="B134" s="41" t="s">
        <v>370</v>
      </c>
      <c r="C134" s="34">
        <v>7</v>
      </c>
      <c r="D134" s="36">
        <v>34</v>
      </c>
      <c r="E134" s="36">
        <v>27</v>
      </c>
      <c r="F134" s="41"/>
      <c r="G134" s="41"/>
      <c r="H134" s="41"/>
      <c r="I134" s="41"/>
      <c r="J134" s="34">
        <f t="shared" si="42"/>
        <v>0</v>
      </c>
      <c r="K134" s="41"/>
      <c r="L134" s="34"/>
      <c r="M134" s="41"/>
      <c r="N134" s="41"/>
      <c r="O134" s="41">
        <f t="shared" si="43"/>
        <v>0</v>
      </c>
      <c r="P134" s="41"/>
      <c r="Q134" s="41"/>
      <c r="R134" s="41"/>
      <c r="S134" s="41"/>
      <c r="T134" s="41"/>
      <c r="U134" s="41"/>
      <c r="V134" s="41"/>
      <c r="W134" s="41">
        <f t="shared" si="44"/>
        <v>0</v>
      </c>
      <c r="X134" s="42"/>
      <c r="Y134" s="43">
        <f>+(J134*D134)+(O134*E134)+(W134*'4 8 17 payroll'!$AH$7)+X134</f>
        <v>0</v>
      </c>
      <c r="Z134" s="51" t="s">
        <v>385</v>
      </c>
      <c r="AA134" s="37"/>
      <c r="AB134" s="42"/>
      <c r="AC134" s="34"/>
    </row>
    <row r="135" spans="1:37" x14ac:dyDescent="0.2">
      <c r="A135" s="51" t="s">
        <v>338</v>
      </c>
      <c r="B135" s="41" t="s">
        <v>339</v>
      </c>
      <c r="C135" s="34">
        <v>8</v>
      </c>
      <c r="D135" s="36">
        <v>29</v>
      </c>
      <c r="E135" s="36">
        <v>25</v>
      </c>
      <c r="F135" s="41"/>
      <c r="G135" s="41"/>
      <c r="H135" s="41"/>
      <c r="I135" s="41"/>
      <c r="J135" s="34">
        <f t="shared" si="42"/>
        <v>0</v>
      </c>
      <c r="K135" s="41"/>
      <c r="L135" s="34"/>
      <c r="M135" s="41"/>
      <c r="N135" s="41"/>
      <c r="O135" s="41">
        <f t="shared" si="43"/>
        <v>0</v>
      </c>
      <c r="P135" s="41"/>
      <c r="Q135" s="41"/>
      <c r="R135" s="41"/>
      <c r="S135" s="41"/>
      <c r="T135" s="41"/>
      <c r="U135" s="41"/>
      <c r="V135" s="41"/>
      <c r="W135" s="41">
        <f t="shared" si="44"/>
        <v>0</v>
      </c>
      <c r="X135" s="42"/>
      <c r="Y135" s="43">
        <f>+(J135*D135)+(O135*E135)+(W135*'4 8 17 payroll'!$AH$7)+X135</f>
        <v>0</v>
      </c>
      <c r="Z135" s="41" t="s">
        <v>131</v>
      </c>
      <c r="AA135" s="37"/>
      <c r="AB135" s="42"/>
    </row>
    <row r="136" spans="1:37" x14ac:dyDescent="0.2">
      <c r="A136" s="41" t="s">
        <v>53</v>
      </c>
      <c r="B136" s="41" t="s">
        <v>50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42"/>
        <v>0</v>
      </c>
      <c r="K136" s="41"/>
      <c r="L136" s="34"/>
      <c r="M136" s="41"/>
      <c r="N136" s="41"/>
      <c r="O136" s="41">
        <f t="shared" si="43"/>
        <v>0</v>
      </c>
      <c r="P136" s="41"/>
      <c r="Q136" s="41"/>
      <c r="R136" s="41"/>
      <c r="S136" s="41"/>
      <c r="T136" s="41"/>
      <c r="U136" s="41"/>
      <c r="V136" s="41"/>
      <c r="W136" s="41">
        <f t="shared" si="44"/>
        <v>0</v>
      </c>
      <c r="X136" s="42"/>
      <c r="Y136" s="43">
        <f>+(J136*D136)+(O136*E136)+(W136*'4 8 17 payroll'!$AH$7)+X136</f>
        <v>0</v>
      </c>
      <c r="Z136" s="41" t="s">
        <v>131</v>
      </c>
      <c r="AA136" s="37"/>
      <c r="AB136" s="44"/>
    </row>
    <row r="137" spans="1:37" x14ac:dyDescent="0.2">
      <c r="A137" s="41" t="s">
        <v>356</v>
      </c>
      <c r="B137" s="41" t="s">
        <v>263</v>
      </c>
      <c r="C137" s="34">
        <v>8</v>
      </c>
      <c r="D137" s="36">
        <v>29</v>
      </c>
      <c r="E137" s="36">
        <v>25</v>
      </c>
      <c r="F137" s="41"/>
      <c r="G137" s="41"/>
      <c r="H137" s="41"/>
      <c r="I137" s="41"/>
      <c r="J137" s="34">
        <f t="shared" si="42"/>
        <v>0</v>
      </c>
      <c r="K137" s="41"/>
      <c r="L137" s="34"/>
      <c r="M137" s="41"/>
      <c r="N137" s="41"/>
      <c r="O137" s="41">
        <f t="shared" si="43"/>
        <v>0</v>
      </c>
      <c r="P137" s="41"/>
      <c r="Q137" s="41"/>
      <c r="R137" s="41"/>
      <c r="S137" s="41"/>
      <c r="T137" s="41"/>
      <c r="U137" s="41"/>
      <c r="V137" s="41"/>
      <c r="W137" s="41">
        <f t="shared" si="44"/>
        <v>0</v>
      </c>
      <c r="X137" s="42"/>
      <c r="Y137" s="43">
        <f>+(J137*D137)+(O137*E137)+(W137*'4 8 17 payroll'!$AH$7)+X137</f>
        <v>0</v>
      </c>
      <c r="Z137" s="41" t="s">
        <v>131</v>
      </c>
      <c r="AA137" s="37"/>
      <c r="AB137" s="44"/>
    </row>
    <row r="138" spans="1:37" x14ac:dyDescent="0.2">
      <c r="A138" s="51" t="s">
        <v>409</v>
      </c>
      <c r="B138" s="41" t="s">
        <v>424</v>
      </c>
      <c r="C138" s="34">
        <v>8</v>
      </c>
      <c r="D138" s="36">
        <v>29</v>
      </c>
      <c r="E138" s="36">
        <v>25</v>
      </c>
      <c r="F138" s="41"/>
      <c r="G138" s="41"/>
      <c r="H138" s="41"/>
      <c r="I138" s="41"/>
      <c r="J138" s="34">
        <f t="shared" si="42"/>
        <v>0</v>
      </c>
      <c r="K138" s="41"/>
      <c r="L138" s="34"/>
      <c r="M138" s="41"/>
      <c r="N138" s="41"/>
      <c r="O138" s="41">
        <f t="shared" si="43"/>
        <v>0</v>
      </c>
      <c r="P138" s="41"/>
      <c r="Q138" s="41"/>
      <c r="R138" s="41"/>
      <c r="S138" s="41"/>
      <c r="T138" s="41"/>
      <c r="U138" s="41"/>
      <c r="V138" s="41"/>
      <c r="W138" s="41">
        <f t="shared" si="44"/>
        <v>0</v>
      </c>
      <c r="X138" s="42"/>
      <c r="Y138" s="43">
        <f>+(J138*D138)+(O138*E138)+(W138*'4 8 17 payroll'!$AH$7)+X138</f>
        <v>0</v>
      </c>
      <c r="Z138" s="41" t="s">
        <v>204</v>
      </c>
      <c r="AA138" s="44"/>
      <c r="AB138" s="44"/>
      <c r="AC138" s="50"/>
      <c r="AD138" s="42"/>
      <c r="AE138" s="52"/>
    </row>
    <row r="139" spans="1:37" x14ac:dyDescent="0.2">
      <c r="A139" s="41" t="s">
        <v>132</v>
      </c>
      <c r="B139" s="41" t="s">
        <v>109</v>
      </c>
      <c r="C139" s="34">
        <v>8</v>
      </c>
      <c r="D139" s="36">
        <v>29</v>
      </c>
      <c r="E139" s="36">
        <v>25</v>
      </c>
      <c r="F139" s="41"/>
      <c r="G139" s="41"/>
      <c r="H139" s="41"/>
      <c r="I139" s="41"/>
      <c r="J139" s="34">
        <f t="shared" si="42"/>
        <v>0</v>
      </c>
      <c r="K139" s="41"/>
      <c r="L139" s="34"/>
      <c r="M139" s="41"/>
      <c r="N139" s="41"/>
      <c r="O139" s="41">
        <f t="shared" si="43"/>
        <v>0</v>
      </c>
      <c r="P139" s="41"/>
      <c r="Q139" s="41"/>
      <c r="R139" s="41"/>
      <c r="S139" s="41"/>
      <c r="T139" s="41"/>
      <c r="U139" s="41"/>
      <c r="V139" s="41"/>
      <c r="W139" s="41">
        <f t="shared" si="44"/>
        <v>0</v>
      </c>
      <c r="X139" s="42"/>
      <c r="Y139" s="43">
        <f>+(J139*D139)+(O139*E139)+(W139*'4 8 17 payroll'!$AH$7)+X139</f>
        <v>0</v>
      </c>
      <c r="Z139" s="41" t="s">
        <v>131</v>
      </c>
      <c r="AA139" s="37"/>
      <c r="AB139" s="44"/>
      <c r="AC139" s="37"/>
      <c r="AD139" s="42"/>
      <c r="AE139" s="37"/>
    </row>
    <row r="140" spans="1:37" x14ac:dyDescent="0.2">
      <c r="A140" s="41" t="s">
        <v>310</v>
      </c>
      <c r="B140" s="41" t="s">
        <v>311</v>
      </c>
      <c r="C140" s="34">
        <v>8</v>
      </c>
      <c r="D140" s="36">
        <v>29</v>
      </c>
      <c r="E140" s="36">
        <v>25</v>
      </c>
      <c r="F140" s="41"/>
      <c r="G140" s="41"/>
      <c r="H140" s="41"/>
      <c r="I140" s="41"/>
      <c r="J140" s="34">
        <f t="shared" si="42"/>
        <v>0</v>
      </c>
      <c r="K140" s="41"/>
      <c r="L140" s="34"/>
      <c r="M140" s="41"/>
      <c r="N140" s="41"/>
      <c r="O140" s="41">
        <f t="shared" si="43"/>
        <v>0</v>
      </c>
      <c r="P140" s="41"/>
      <c r="Q140" s="41"/>
      <c r="R140" s="41"/>
      <c r="S140" s="41"/>
      <c r="T140" s="41"/>
      <c r="U140" s="41"/>
      <c r="V140" s="41"/>
      <c r="W140" s="41">
        <f t="shared" si="44"/>
        <v>0</v>
      </c>
      <c r="X140" s="42"/>
      <c r="Y140" s="43">
        <f>+(J140*D140)+(O140*E140)+(W140*'4 8 17 payroll'!$AH$7)+X140</f>
        <v>0</v>
      </c>
      <c r="Z140" s="41" t="s">
        <v>413</v>
      </c>
      <c r="AA140" s="37"/>
      <c r="AB140" s="44"/>
      <c r="AC140" s="33"/>
    </row>
    <row r="141" spans="1:37" x14ac:dyDescent="0.2">
      <c r="A141" s="41" t="s">
        <v>51</v>
      </c>
      <c r="B141" s="41" t="s">
        <v>21</v>
      </c>
      <c r="C141" s="34">
        <v>8</v>
      </c>
      <c r="D141" s="36">
        <v>29</v>
      </c>
      <c r="E141" s="36">
        <v>25</v>
      </c>
      <c r="F141" s="41"/>
      <c r="G141" s="41"/>
      <c r="H141" s="41"/>
      <c r="I141" s="41"/>
      <c r="J141" s="34">
        <f t="shared" si="42"/>
        <v>0</v>
      </c>
      <c r="K141" s="41"/>
      <c r="L141" s="34"/>
      <c r="M141" s="41"/>
      <c r="N141" s="41"/>
      <c r="O141" s="41">
        <f t="shared" si="43"/>
        <v>0</v>
      </c>
      <c r="P141" s="41"/>
      <c r="Q141" s="41"/>
      <c r="R141" s="41"/>
      <c r="S141" s="41"/>
      <c r="T141" s="41"/>
      <c r="U141" s="41"/>
      <c r="V141" s="41"/>
      <c r="W141" s="41">
        <f t="shared" si="44"/>
        <v>0</v>
      </c>
      <c r="X141" s="42"/>
      <c r="Y141" s="43">
        <f>+(J141*D141)+(O141*E141)+(W141*'4 8 17 payroll'!$AH$7)+X141</f>
        <v>0</v>
      </c>
      <c r="Z141" s="41" t="s">
        <v>131</v>
      </c>
      <c r="AA141" s="37"/>
      <c r="AB141" s="44"/>
      <c r="AC141" s="50"/>
    </row>
    <row r="142" spans="1:37" x14ac:dyDescent="0.2">
      <c r="A142" s="34" t="s">
        <v>442</v>
      </c>
      <c r="B142" s="34" t="s">
        <v>443</v>
      </c>
      <c r="C142" s="34">
        <v>8</v>
      </c>
      <c r="D142" s="36">
        <v>29</v>
      </c>
      <c r="E142" s="36">
        <v>25</v>
      </c>
      <c r="F142" s="41"/>
      <c r="G142" s="41"/>
      <c r="H142" s="41"/>
      <c r="I142" s="41"/>
      <c r="J142" s="34">
        <f t="shared" si="42"/>
        <v>0</v>
      </c>
      <c r="K142" s="41"/>
      <c r="L142" s="34"/>
      <c r="M142" s="41"/>
      <c r="N142" s="54"/>
      <c r="O142" s="41">
        <f t="shared" si="43"/>
        <v>0</v>
      </c>
      <c r="P142" s="41"/>
      <c r="Q142" s="41"/>
      <c r="R142" s="41"/>
      <c r="S142" s="41"/>
      <c r="T142" s="41"/>
      <c r="U142" s="41"/>
      <c r="V142" s="41"/>
      <c r="W142" s="41">
        <f t="shared" si="44"/>
        <v>0</v>
      </c>
      <c r="X142" s="42"/>
      <c r="Y142" s="43">
        <f>+(J142*D142)+(O142*E142)+(W142*'4 8 17 payroll'!$AH$7)+X142</f>
        <v>0</v>
      </c>
      <c r="Z142" s="41" t="s">
        <v>131</v>
      </c>
      <c r="AA142" s="37"/>
      <c r="AB142" s="42"/>
      <c r="AC142" s="50"/>
      <c r="AD142" s="42"/>
      <c r="AE142" s="37"/>
      <c r="AF142" s="34"/>
      <c r="AG142" s="34"/>
      <c r="AH142" s="34"/>
      <c r="AI142" s="41"/>
      <c r="AJ142" s="34"/>
      <c r="AK142" s="34"/>
    </row>
    <row r="143" spans="1:37" x14ac:dyDescent="0.2">
      <c r="A143" s="51" t="s">
        <v>308</v>
      </c>
      <c r="B143" s="41" t="s">
        <v>69</v>
      </c>
      <c r="C143" s="34">
        <v>8</v>
      </c>
      <c r="D143" s="36">
        <v>29</v>
      </c>
      <c r="E143" s="36">
        <v>25</v>
      </c>
      <c r="F143" s="41"/>
      <c r="G143" s="41"/>
      <c r="H143" s="41"/>
      <c r="I143" s="41"/>
      <c r="J143" s="34">
        <f t="shared" si="42"/>
        <v>0</v>
      </c>
      <c r="K143" s="41"/>
      <c r="L143" s="34"/>
      <c r="M143" s="41"/>
      <c r="N143" s="41"/>
      <c r="O143" s="41">
        <f t="shared" si="43"/>
        <v>0</v>
      </c>
      <c r="P143" s="41"/>
      <c r="Q143" s="41"/>
      <c r="R143" s="41"/>
      <c r="S143" s="41"/>
      <c r="T143" s="41"/>
      <c r="U143" s="41"/>
      <c r="V143" s="41"/>
      <c r="W143" s="41">
        <f t="shared" si="44"/>
        <v>0</v>
      </c>
      <c r="X143" s="42"/>
      <c r="Y143" s="43">
        <f>+(J143*D143)+(O143*E143)+(W143*'4 8 17 payroll'!$AH$7)+X143</f>
        <v>0</v>
      </c>
      <c r="Z143" s="41" t="s">
        <v>131</v>
      </c>
      <c r="AA143" s="37"/>
      <c r="AB143" s="42"/>
      <c r="AC143" s="50"/>
      <c r="AD143" s="42"/>
      <c r="AE143" s="37"/>
    </row>
    <row r="144" spans="1:37" x14ac:dyDescent="0.2">
      <c r="A144" s="41" t="s">
        <v>33</v>
      </c>
      <c r="B144" s="41" t="s">
        <v>34</v>
      </c>
      <c r="C144" s="34">
        <v>5</v>
      </c>
      <c r="D144" s="36">
        <v>47</v>
      </c>
      <c r="E144" s="36">
        <v>32</v>
      </c>
      <c r="F144" s="54"/>
      <c r="G144" s="54"/>
      <c r="H144" s="41"/>
      <c r="I144" s="41"/>
      <c r="J144" s="34">
        <f t="shared" si="42"/>
        <v>0</v>
      </c>
      <c r="K144" s="41"/>
      <c r="L144" s="34"/>
      <c r="M144" s="41"/>
      <c r="N144" s="41"/>
      <c r="O144" s="41">
        <f t="shared" si="43"/>
        <v>0</v>
      </c>
      <c r="P144" s="41"/>
      <c r="Q144" s="41"/>
      <c r="R144" s="41"/>
      <c r="S144" s="41"/>
      <c r="T144" s="41"/>
      <c r="U144" s="41"/>
      <c r="V144" s="41"/>
      <c r="W144" s="41">
        <f t="shared" si="44"/>
        <v>0</v>
      </c>
      <c r="X144" s="42"/>
      <c r="Y144" s="43">
        <f>+(J144*D144)+(O144*E144)+(W144*'4 8 17 payroll'!$AH$7)+X144</f>
        <v>0</v>
      </c>
      <c r="Z144" s="41" t="s">
        <v>131</v>
      </c>
      <c r="AA144" s="37"/>
      <c r="AB144" s="44"/>
      <c r="AC144" s="34"/>
    </row>
    <row r="145" spans="1:35" x14ac:dyDescent="0.2">
      <c r="A145" s="41" t="s">
        <v>401</v>
      </c>
      <c r="B145" s="34" t="s">
        <v>329</v>
      </c>
      <c r="C145" s="34">
        <v>8</v>
      </c>
      <c r="D145" s="36">
        <v>29</v>
      </c>
      <c r="E145" s="36">
        <v>25</v>
      </c>
      <c r="F145" s="41"/>
      <c r="G145" s="41"/>
      <c r="H145" s="41"/>
      <c r="I145" s="41"/>
      <c r="J145" s="34">
        <f t="shared" si="42"/>
        <v>0</v>
      </c>
      <c r="K145" s="41"/>
      <c r="L145" s="34"/>
      <c r="M145" s="41"/>
      <c r="N145" s="41"/>
      <c r="O145" s="41">
        <f t="shared" si="43"/>
        <v>0</v>
      </c>
      <c r="P145" s="41"/>
      <c r="Q145" s="41"/>
      <c r="R145" s="41"/>
      <c r="S145" s="41"/>
      <c r="T145" s="41"/>
      <c r="U145" s="41"/>
      <c r="V145" s="41"/>
      <c r="W145" s="41">
        <f t="shared" si="44"/>
        <v>0</v>
      </c>
      <c r="X145" s="42"/>
      <c r="Y145" s="43">
        <f>+(J145*D145)+(O145*E145)+(W145*'4 8 17 payroll'!$AH$7)+X145</f>
        <v>0</v>
      </c>
      <c r="Z145" s="41" t="s">
        <v>131</v>
      </c>
      <c r="AA145" s="37"/>
      <c r="AB145" s="42"/>
      <c r="AC145" s="34"/>
      <c r="AD145" s="36"/>
      <c r="AE145" s="34"/>
      <c r="AF145" s="34"/>
      <c r="AG145" s="34"/>
      <c r="AH145" s="34"/>
      <c r="AI145" s="34"/>
    </row>
    <row r="146" spans="1:35" x14ac:dyDescent="0.2">
      <c r="A146" s="34" t="s">
        <v>0</v>
      </c>
      <c r="B146" s="34" t="s">
        <v>440</v>
      </c>
      <c r="C146" s="34">
        <v>8</v>
      </c>
      <c r="D146" s="36">
        <v>29</v>
      </c>
      <c r="E146" s="36">
        <v>25</v>
      </c>
      <c r="F146" s="41"/>
      <c r="G146" s="41"/>
      <c r="H146" s="41"/>
      <c r="I146" s="41"/>
      <c r="J146" s="34">
        <f t="shared" si="42"/>
        <v>0</v>
      </c>
      <c r="K146" s="41"/>
      <c r="L146" s="34"/>
      <c r="M146" s="41"/>
      <c r="N146" s="41"/>
      <c r="O146" s="41">
        <f t="shared" si="43"/>
        <v>0</v>
      </c>
      <c r="P146" s="41"/>
      <c r="Q146" s="41"/>
      <c r="R146" s="41"/>
      <c r="S146" s="41"/>
      <c r="T146" s="41"/>
      <c r="U146" s="41"/>
      <c r="V146" s="41"/>
      <c r="W146" s="41">
        <f t="shared" si="44"/>
        <v>0</v>
      </c>
      <c r="X146" s="42"/>
      <c r="Y146" s="43">
        <f>+(J146*D146)+(O146*E146)+(W146*'4 8 17 payroll'!$AH$7)+X146</f>
        <v>0</v>
      </c>
      <c r="Z146" s="41" t="s">
        <v>131</v>
      </c>
      <c r="AA146" s="44"/>
      <c r="AB146" s="42"/>
      <c r="AC146" s="50"/>
    </row>
    <row r="147" spans="1:35" x14ac:dyDescent="0.2">
      <c r="A147" s="41" t="s">
        <v>403</v>
      </c>
      <c r="B147" s="34" t="s">
        <v>400</v>
      </c>
      <c r="C147" s="34">
        <v>8</v>
      </c>
      <c r="D147" s="36">
        <v>29</v>
      </c>
      <c r="E147" s="36">
        <v>25</v>
      </c>
      <c r="F147" s="41"/>
      <c r="G147" s="41"/>
      <c r="H147" s="41"/>
      <c r="I147" s="41"/>
      <c r="J147" s="34">
        <f t="shared" si="42"/>
        <v>0</v>
      </c>
      <c r="K147" s="41"/>
      <c r="L147" s="34"/>
      <c r="M147" s="41"/>
      <c r="N147" s="41"/>
      <c r="O147" s="41">
        <f t="shared" si="43"/>
        <v>0</v>
      </c>
      <c r="P147" s="41"/>
      <c r="Q147" s="41"/>
      <c r="R147" s="41"/>
      <c r="S147" s="41"/>
      <c r="T147" s="41"/>
      <c r="U147" s="41"/>
      <c r="V147" s="41"/>
      <c r="W147" s="41">
        <f t="shared" si="44"/>
        <v>0</v>
      </c>
      <c r="X147" s="42"/>
      <c r="Y147" s="43">
        <f>+(J147*D147)+(O147*E147)+(W147*'4 8 17 payroll'!$AH$7)+X147</f>
        <v>0</v>
      </c>
      <c r="Z147" s="41" t="s">
        <v>131</v>
      </c>
      <c r="AA147" s="37"/>
      <c r="AB147" s="42"/>
      <c r="AC147" s="34"/>
    </row>
    <row r="148" spans="1:35" x14ac:dyDescent="0.2">
      <c r="A148" s="41" t="s">
        <v>223</v>
      </c>
      <c r="B148" s="34" t="s">
        <v>224</v>
      </c>
      <c r="C148" s="34">
        <v>8</v>
      </c>
      <c r="D148" s="36">
        <v>29</v>
      </c>
      <c r="E148" s="42">
        <v>25</v>
      </c>
      <c r="F148" s="41"/>
      <c r="G148" s="41"/>
      <c r="H148" s="41"/>
      <c r="I148" s="41"/>
      <c r="J148" s="34">
        <f t="shared" si="42"/>
        <v>0</v>
      </c>
      <c r="K148" s="41"/>
      <c r="L148" s="34"/>
      <c r="M148" s="41"/>
      <c r="N148" s="41"/>
      <c r="O148" s="41">
        <f t="shared" si="43"/>
        <v>0</v>
      </c>
      <c r="P148" s="41"/>
      <c r="Q148" s="41"/>
      <c r="R148" s="41"/>
      <c r="S148" s="41"/>
      <c r="T148" s="41"/>
      <c r="U148" s="41"/>
      <c r="V148" s="41"/>
      <c r="W148" s="41">
        <f t="shared" si="44"/>
        <v>0</v>
      </c>
      <c r="X148" s="42"/>
      <c r="Y148" s="43">
        <f>+(J148*D148)+(O148*E148)+(W148*'4 8 17 payroll'!$AH$7)+X148</f>
        <v>0</v>
      </c>
      <c r="Z148" s="34" t="s">
        <v>131</v>
      </c>
      <c r="AA148" s="41"/>
      <c r="AB148" s="34"/>
      <c r="AC148" s="50"/>
      <c r="AD148" s="42"/>
      <c r="AE148" s="34"/>
      <c r="AF148" s="34"/>
      <c r="AG148" s="34"/>
    </row>
    <row r="149" spans="1:35" x14ac:dyDescent="0.2">
      <c r="A149" s="41" t="s">
        <v>90</v>
      </c>
      <c r="B149" s="41" t="s">
        <v>89</v>
      </c>
      <c r="C149" s="34">
        <v>8</v>
      </c>
      <c r="D149" s="36">
        <v>29</v>
      </c>
      <c r="E149" s="36">
        <v>25</v>
      </c>
      <c r="F149" s="41"/>
      <c r="G149" s="41"/>
      <c r="H149" s="41"/>
      <c r="I149" s="41"/>
      <c r="J149" s="34">
        <f>COUNT(F149:I149)</f>
        <v>0</v>
      </c>
      <c r="K149" s="41"/>
      <c r="L149" s="34"/>
      <c r="M149" s="41"/>
      <c r="N149" s="41"/>
      <c r="O149" s="41">
        <f>COUNT(K149:N149)</f>
        <v>0</v>
      </c>
      <c r="P149" s="41"/>
      <c r="Q149" s="41"/>
      <c r="R149" s="41"/>
      <c r="S149" s="41"/>
      <c r="T149" s="41"/>
      <c r="U149" s="41"/>
      <c r="V149" s="41"/>
      <c r="W149" s="41">
        <f>COUNT(P149:V149)</f>
        <v>0</v>
      </c>
      <c r="X149" s="42"/>
      <c r="Y149" s="43">
        <f>+(J149*D149)+(O149*E149)+(W149*'4 8 17 payroll'!$AH$7)+X149</f>
        <v>0</v>
      </c>
      <c r="Z149" s="41" t="s">
        <v>131</v>
      </c>
      <c r="AA149" s="37"/>
      <c r="AB149" s="44"/>
    </row>
    <row r="150" spans="1:35" x14ac:dyDescent="0.2">
      <c r="A150" s="41" t="s">
        <v>300</v>
      </c>
      <c r="B150" s="41" t="s">
        <v>89</v>
      </c>
      <c r="C150" s="34">
        <v>8</v>
      </c>
      <c r="D150" s="36">
        <v>29</v>
      </c>
      <c r="E150" s="36">
        <v>25</v>
      </c>
      <c r="F150" s="41"/>
      <c r="G150" s="41"/>
      <c r="H150" s="41"/>
      <c r="I150" s="41"/>
      <c r="J150" s="34">
        <f>COUNT(F150:I150)</f>
        <v>0</v>
      </c>
      <c r="K150" s="41"/>
      <c r="L150" s="34"/>
      <c r="M150" s="41"/>
      <c r="N150" s="41"/>
      <c r="O150" s="41">
        <f>COUNT(K150:N150)</f>
        <v>0</v>
      </c>
      <c r="P150" s="41"/>
      <c r="Q150" s="41"/>
      <c r="R150" s="41"/>
      <c r="S150" s="41"/>
      <c r="T150" s="41"/>
      <c r="U150" s="41"/>
      <c r="V150" s="41"/>
      <c r="W150" s="41">
        <f>COUNT(P150:V150)</f>
        <v>0</v>
      </c>
      <c r="X150" s="42"/>
      <c r="Y150" s="43">
        <f>+(J150*D150)+(O150*E150)+(W150*'4 8 17 payroll'!$AH$7)+X150</f>
        <v>0</v>
      </c>
      <c r="Z150" s="41" t="s">
        <v>131</v>
      </c>
      <c r="AA150" s="44"/>
      <c r="AB150" s="44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4 8 17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2018-04-23T18:09:50Z</dcterms:modified>
</cp:coreProperties>
</file>