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Spring 2023\Ref payroll\"/>
    </mc:Choice>
  </mc:AlternateContent>
  <xr:revisionPtr revIDLastSave="0" documentId="13_ncr:1_{21B81447-1C6B-4C62-81E9-DBF365E96004}" xr6:coauthVersionLast="47" xr6:coauthVersionMax="47" xr10:uidLastSave="{00000000-0000-0000-0000-000000000000}"/>
  <bookViews>
    <workbookView xWindow="-108" yWindow="-108" windowWidth="23256" windowHeight="12576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March 5 23 payroll" sheetId="5" r:id="rId4"/>
    <sheet name="Inactive" sheetId="6" r:id="rId5"/>
  </sheets>
  <definedNames>
    <definedName name="_xlnm._FilterDatabase" localSheetId="0" hidden="1">'Game Reports'!$B$1:$F$1</definedName>
    <definedName name="_xlnm._FilterDatabase" localSheetId="3" hidden="1">'March 5 23 payroll'!$A$1:$AI$75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5" l="1"/>
  <c r="Y8" i="5" s="1"/>
  <c r="O8" i="5"/>
  <c r="X8" i="5"/>
  <c r="J12" i="5"/>
  <c r="Y12" i="5" s="1"/>
  <c r="J13" i="5"/>
  <c r="Y13" i="5" s="1"/>
  <c r="X59" i="5"/>
  <c r="J59" i="5"/>
  <c r="Y59" i="5" s="1"/>
  <c r="Z59" i="5" s="1"/>
  <c r="O59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O6" i="5"/>
  <c r="O7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J77" i="5"/>
  <c r="Y77" i="5" s="1"/>
  <c r="J70" i="5"/>
  <c r="Y70" i="5" s="1"/>
  <c r="J51" i="5"/>
  <c r="Y51" i="5" s="1"/>
  <c r="J44" i="5"/>
  <c r="Y44" i="5" s="1"/>
  <c r="J45" i="5"/>
  <c r="J41" i="5"/>
  <c r="Y41" i="5" s="1"/>
  <c r="J42" i="5"/>
  <c r="Y42" i="5" s="1"/>
  <c r="J6" i="5"/>
  <c r="Y6" i="5" s="1"/>
  <c r="X6" i="5"/>
  <c r="J7" i="5"/>
  <c r="Y7" i="5" s="1"/>
  <c r="X7" i="5"/>
  <c r="J9" i="5"/>
  <c r="Y9" i="5" s="1"/>
  <c r="X9" i="5"/>
  <c r="J10" i="5"/>
  <c r="Y10" i="5" s="1"/>
  <c r="X10" i="5"/>
  <c r="J11" i="5"/>
  <c r="X11" i="5"/>
  <c r="J14" i="5"/>
  <c r="Y14" i="5" s="1"/>
  <c r="J15" i="5"/>
  <c r="Y15" i="5" s="1"/>
  <c r="J16" i="5"/>
  <c r="Y16" i="5" s="1"/>
  <c r="J17" i="5"/>
  <c r="J18" i="5"/>
  <c r="Y18" i="5" s="1"/>
  <c r="J19" i="5"/>
  <c r="J20" i="5"/>
  <c r="Y20" i="5" s="1"/>
  <c r="J21" i="5"/>
  <c r="Y21" i="5" s="1"/>
  <c r="J22" i="5"/>
  <c r="Y22" i="5" s="1"/>
  <c r="J23" i="5"/>
  <c r="Y23" i="5" s="1"/>
  <c r="J24" i="5"/>
  <c r="Y24" i="5" s="1"/>
  <c r="J25" i="5"/>
  <c r="Y25" i="5" s="1"/>
  <c r="J26" i="5"/>
  <c r="Y26" i="5" s="1"/>
  <c r="J27" i="5"/>
  <c r="Y27" i="5" s="1"/>
  <c r="J28" i="5"/>
  <c r="Y28" i="5" s="1"/>
  <c r="J29" i="5"/>
  <c r="Y29" i="5" s="1"/>
  <c r="J30" i="5"/>
  <c r="J31" i="5"/>
  <c r="Y31" i="5" s="1"/>
  <c r="J32" i="5"/>
  <c r="Y32" i="5" s="1"/>
  <c r="J33" i="5"/>
  <c r="Y33" i="5" s="1"/>
  <c r="J34" i="5"/>
  <c r="Y34" i="5" s="1"/>
  <c r="J35" i="5"/>
  <c r="J36" i="5"/>
  <c r="Y36" i="5" s="1"/>
  <c r="J37" i="5"/>
  <c r="Y37" i="5" s="1"/>
  <c r="J38" i="5"/>
  <c r="Y38" i="5" s="1"/>
  <c r="J39" i="5"/>
  <c r="Y39" i="5" s="1"/>
  <c r="J40" i="5"/>
  <c r="Y40" i="5" s="1"/>
  <c r="J43" i="5"/>
  <c r="J46" i="5"/>
  <c r="J47" i="5"/>
  <c r="Y47" i="5" s="1"/>
  <c r="J48" i="5"/>
  <c r="Y48" i="5" s="1"/>
  <c r="J49" i="5"/>
  <c r="Y49" i="5" s="1"/>
  <c r="J50" i="5"/>
  <c r="Y50" i="5" s="1"/>
  <c r="J52" i="5"/>
  <c r="Y52" i="5" s="1"/>
  <c r="J53" i="5"/>
  <c r="Y53" i="5" s="1"/>
  <c r="J54" i="5"/>
  <c r="J55" i="5"/>
  <c r="Y55" i="5" s="1"/>
  <c r="J56" i="5"/>
  <c r="Y56" i="5" s="1"/>
  <c r="J57" i="5"/>
  <c r="Y57" i="5" s="1"/>
  <c r="J58" i="5"/>
  <c r="Y58" i="5" s="1"/>
  <c r="J60" i="5"/>
  <c r="J61" i="5"/>
  <c r="Y61" i="5" s="1"/>
  <c r="J62" i="5"/>
  <c r="J63" i="5"/>
  <c r="J64" i="5"/>
  <c r="Y64" i="5" s="1"/>
  <c r="J65" i="5"/>
  <c r="Y65" i="5" s="1"/>
  <c r="J66" i="5"/>
  <c r="Y66" i="5" s="1"/>
  <c r="J67" i="5"/>
  <c r="Y67" i="5" s="1"/>
  <c r="J68" i="5"/>
  <c r="J69" i="5"/>
  <c r="Y69" i="5" s="1"/>
  <c r="J71" i="5"/>
  <c r="Y71" i="5" s="1"/>
  <c r="J72" i="5"/>
  <c r="Y72" i="5" s="1"/>
  <c r="J73" i="5"/>
  <c r="Y73" i="5" s="1"/>
  <c r="J74" i="5"/>
  <c r="Y74" i="5" s="1"/>
  <c r="J75" i="5"/>
  <c r="Y75" i="5" s="1"/>
  <c r="J76" i="5"/>
  <c r="Y76" i="5" s="1"/>
  <c r="O5" i="5"/>
  <c r="Q3" i="2"/>
  <c r="R3" i="2" s="1"/>
  <c r="Q4" i="2"/>
  <c r="R4" i="2" s="1"/>
  <c r="Q5" i="2"/>
  <c r="R5" i="2" s="1"/>
  <c r="Q6" i="2"/>
  <c r="R6" i="2" s="1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Q39" i="2"/>
  <c r="Q40" i="2"/>
  <c r="Q41" i="2"/>
  <c r="Q42" i="2"/>
  <c r="Q2" i="2"/>
  <c r="R2" i="2" s="1"/>
  <c r="N54" i="2"/>
  <c r="M54" i="2"/>
  <c r="L54" i="2"/>
  <c r="L56" i="2" s="1"/>
  <c r="Q53" i="2"/>
  <c r="X5" i="5"/>
  <c r="J262" i="6"/>
  <c r="Z262" i="6" s="1"/>
  <c r="O262" i="6"/>
  <c r="X262" i="6"/>
  <c r="J263" i="6"/>
  <c r="Z263" i="6" s="1"/>
  <c r="O263" i="6"/>
  <c r="X263" i="6"/>
  <c r="J264" i="6"/>
  <c r="Z264" i="6" s="1"/>
  <c r="O264" i="6"/>
  <c r="X264" i="6"/>
  <c r="J265" i="6"/>
  <c r="Z265" i="6" s="1"/>
  <c r="O265" i="6"/>
  <c r="X265" i="6"/>
  <c r="J260" i="6"/>
  <c r="Z260" i="6" s="1"/>
  <c r="O260" i="6"/>
  <c r="X260" i="6"/>
  <c r="J261" i="6"/>
  <c r="Z261" i="6" s="1"/>
  <c r="O261" i="6"/>
  <c r="X261" i="6"/>
  <c r="J259" i="6"/>
  <c r="Z259" i="6" s="1"/>
  <c r="O259" i="6"/>
  <c r="X259" i="6"/>
  <c r="J256" i="6"/>
  <c r="Z256" i="6" s="1"/>
  <c r="O256" i="6"/>
  <c r="X256" i="6"/>
  <c r="J257" i="6"/>
  <c r="O257" i="6"/>
  <c r="Z257" i="6" s="1"/>
  <c r="X257" i="6"/>
  <c r="J258" i="6"/>
  <c r="Z258" i="6" s="1"/>
  <c r="O258" i="6"/>
  <c r="X258" i="6"/>
  <c r="J253" i="6"/>
  <c r="Z253" i="6" s="1"/>
  <c r="O253" i="6"/>
  <c r="X253" i="6"/>
  <c r="J254" i="6"/>
  <c r="Z254" i="6" s="1"/>
  <c r="O254" i="6"/>
  <c r="X254" i="6"/>
  <c r="J255" i="6"/>
  <c r="Z255" i="6" s="1"/>
  <c r="O255" i="6"/>
  <c r="X255" i="6"/>
  <c r="J251" i="6"/>
  <c r="Z251" i="6" s="1"/>
  <c r="O251" i="6"/>
  <c r="X251" i="6"/>
  <c r="J252" i="6"/>
  <c r="O252" i="6"/>
  <c r="X252" i="6"/>
  <c r="Z252" i="6"/>
  <c r="J249" i="6"/>
  <c r="Z249" i="6" s="1"/>
  <c r="O249" i="6"/>
  <c r="X249" i="6"/>
  <c r="J250" i="6"/>
  <c r="Z250" i="6" s="1"/>
  <c r="O250" i="6"/>
  <c r="X250" i="6"/>
  <c r="J247" i="6"/>
  <c r="Z247" i="6" s="1"/>
  <c r="O247" i="6"/>
  <c r="X247" i="6"/>
  <c r="J248" i="6"/>
  <c r="Z248" i="6" s="1"/>
  <c r="O248" i="6"/>
  <c r="X248" i="6"/>
  <c r="J242" i="6"/>
  <c r="Z242" i="6" s="1"/>
  <c r="O242" i="6"/>
  <c r="X242" i="6"/>
  <c r="J243" i="6"/>
  <c r="O243" i="6"/>
  <c r="X243" i="6"/>
  <c r="Z243" i="6"/>
  <c r="J244" i="6"/>
  <c r="Z244" i="6" s="1"/>
  <c r="O244" i="6"/>
  <c r="X244" i="6"/>
  <c r="J245" i="6"/>
  <c r="O245" i="6"/>
  <c r="X245" i="6"/>
  <c r="Z245" i="6"/>
  <c r="J246" i="6"/>
  <c r="Z246" i="6" s="1"/>
  <c r="O246" i="6"/>
  <c r="X246" i="6"/>
  <c r="J241" i="6"/>
  <c r="Z241" i="6" s="1"/>
  <c r="O241" i="6"/>
  <c r="X241" i="6"/>
  <c r="J240" i="6"/>
  <c r="Z240" i="6" s="1"/>
  <c r="O240" i="6"/>
  <c r="X240" i="6"/>
  <c r="J235" i="6"/>
  <c r="Z235" i="6" s="1"/>
  <c r="O235" i="6"/>
  <c r="X235" i="6"/>
  <c r="J236" i="6"/>
  <c r="O236" i="6"/>
  <c r="X236" i="6"/>
  <c r="Z236" i="6"/>
  <c r="J237" i="6"/>
  <c r="Z237" i="6" s="1"/>
  <c r="O237" i="6"/>
  <c r="X237" i="6"/>
  <c r="J238" i="6"/>
  <c r="O238" i="6"/>
  <c r="X238" i="6"/>
  <c r="Z238" i="6"/>
  <c r="J239" i="6"/>
  <c r="Z239" i="6" s="1"/>
  <c r="O239" i="6"/>
  <c r="X239" i="6"/>
  <c r="J233" i="6"/>
  <c r="Z233" i="6" s="1"/>
  <c r="O233" i="6"/>
  <c r="X233" i="6"/>
  <c r="J234" i="6"/>
  <c r="O234" i="6"/>
  <c r="Z234" i="6" s="1"/>
  <c r="X234" i="6"/>
  <c r="J229" i="6"/>
  <c r="Z229" i="6" s="1"/>
  <c r="O229" i="6"/>
  <c r="X229" i="6"/>
  <c r="J230" i="6"/>
  <c r="Z230" i="6" s="1"/>
  <c r="O230" i="6"/>
  <c r="X230" i="6"/>
  <c r="J231" i="6"/>
  <c r="Z231" i="6" s="1"/>
  <c r="O231" i="6"/>
  <c r="X231" i="6"/>
  <c r="J232" i="6"/>
  <c r="O232" i="6"/>
  <c r="X232" i="6"/>
  <c r="Z232" i="6"/>
  <c r="J228" i="6"/>
  <c r="Z228" i="6" s="1"/>
  <c r="O228" i="6"/>
  <c r="X228" i="6"/>
  <c r="J227" i="6"/>
  <c r="Z227" i="6" s="1"/>
  <c r="O227" i="6"/>
  <c r="X227" i="6"/>
  <c r="J226" i="6"/>
  <c r="Z226" i="6" s="1"/>
  <c r="O226" i="6"/>
  <c r="X226" i="6"/>
  <c r="J225" i="6"/>
  <c r="Z225" i="6" s="1"/>
  <c r="O225" i="6"/>
  <c r="X225" i="6"/>
  <c r="G220" i="6"/>
  <c r="L220" i="6"/>
  <c r="U220" i="6"/>
  <c r="W220" i="6"/>
  <c r="G221" i="6"/>
  <c r="L221" i="6"/>
  <c r="U221" i="6"/>
  <c r="W221" i="6"/>
  <c r="G222" i="6"/>
  <c r="L222" i="6"/>
  <c r="U222" i="6"/>
  <c r="W222" i="6"/>
  <c r="G223" i="6"/>
  <c r="L223" i="6"/>
  <c r="U223" i="6"/>
  <c r="W223" i="6"/>
  <c r="G224" i="6"/>
  <c r="L224" i="6"/>
  <c r="U224" i="6"/>
  <c r="W224" i="6"/>
  <c r="Z8" i="5" l="1"/>
  <c r="Z14" i="5"/>
  <c r="Z20" i="5"/>
  <c r="Z49" i="5"/>
  <c r="Z29" i="5"/>
  <c r="O78" i="5"/>
  <c r="Z66" i="5"/>
  <c r="Y60" i="5"/>
  <c r="Z60" i="5" s="1"/>
  <c r="Z37" i="5"/>
  <c r="Y30" i="5"/>
  <c r="Z30" i="5" s="1"/>
  <c r="Z13" i="5"/>
  <c r="X78" i="5"/>
  <c r="Z27" i="5"/>
  <c r="Z70" i="5"/>
  <c r="Z76" i="5"/>
  <c r="Y46" i="5"/>
  <c r="Z46" i="5" s="1"/>
  <c r="Z45" i="5"/>
  <c r="Y17" i="5"/>
  <c r="Z17" i="5" s="1"/>
  <c r="Z52" i="5"/>
  <c r="Z39" i="5"/>
  <c r="Z71" i="5"/>
  <c r="Z58" i="5"/>
  <c r="Z51" i="5"/>
  <c r="Y45" i="5"/>
  <c r="Z38" i="5"/>
  <c r="Z22" i="5"/>
  <c r="Z74" i="5"/>
  <c r="Y68" i="5"/>
  <c r="Z68" i="5" s="1"/>
  <c r="Z65" i="5"/>
  <c r="Z57" i="5"/>
  <c r="Y54" i="5"/>
  <c r="Z54" i="5" s="1"/>
  <c r="Z48" i="5"/>
  <c r="Z41" i="5"/>
  <c r="Y35" i="5"/>
  <c r="Z35" i="5" s="1"/>
  <c r="Z32" i="5"/>
  <c r="Z25" i="5"/>
  <c r="Y19" i="5"/>
  <c r="Z19" i="5" s="1"/>
  <c r="Z16" i="5"/>
  <c r="Z73" i="5"/>
  <c r="Z56" i="5"/>
  <c r="Y43" i="5"/>
  <c r="Z43" i="5" s="1"/>
  <c r="Z33" i="5"/>
  <c r="Z72" i="5"/>
  <c r="Z55" i="5"/>
  <c r="Z23" i="5"/>
  <c r="Z75" i="5"/>
  <c r="Y62" i="5"/>
  <c r="Z62" i="5" s="1"/>
  <c r="Z42" i="5"/>
  <c r="Z26" i="5"/>
  <c r="Z12" i="5"/>
  <c r="Y63" i="5"/>
  <c r="Z63" i="5" s="1"/>
  <c r="Z40" i="5"/>
  <c r="Z36" i="5"/>
  <c r="Z77" i="5"/>
  <c r="Z64" i="5"/>
  <c r="Z61" i="5"/>
  <c r="Z53" i="5"/>
  <c r="Z47" i="5"/>
  <c r="Z44" i="5"/>
  <c r="Z31" i="5"/>
  <c r="Z28" i="5"/>
  <c r="Z21" i="5"/>
  <c r="Z15" i="5"/>
  <c r="Z24" i="5"/>
  <c r="Z69" i="5"/>
  <c r="Z67" i="5"/>
  <c r="Z50" i="5"/>
  <c r="Z34" i="5"/>
  <c r="Z18" i="5"/>
  <c r="Z7" i="5"/>
  <c r="Z6" i="5"/>
  <c r="Z10" i="5"/>
  <c r="Z9" i="5"/>
  <c r="Y11" i="5"/>
  <c r="Z11" i="5" s="1"/>
  <c r="J5" i="5"/>
  <c r="Y5" i="5" l="1"/>
  <c r="Z5" i="5" s="1"/>
  <c r="Z78" i="5" s="1"/>
  <c r="J78" i="5"/>
  <c r="Y78" i="5" s="1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54" i="2" l="1"/>
  <c r="P54" i="2"/>
  <c r="O56" i="2" l="1"/>
  <c r="R54" i="2"/>
  <c r="M56" i="2"/>
  <c r="J149" i="6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Q5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78" i="5" l="1"/>
  <c r="AC80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<sst xmlns="http://schemas.openxmlformats.org/spreadsheetml/2006/main" count="1594" uniqueCount="594">
  <si>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</si>
  <si>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</si>
  <si>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</si>
  <si>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</si>
  <si>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</si>
  <si>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</si>
  <si>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</si>
  <si>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</si>
  <si>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</si>
  <si>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</si>
  <si>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</si>
  <si>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</si>
  <si>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</si>
  <si>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</si>
  <si>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</si>
  <si>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</si>
  <si>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</si>
  <si>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</si>
  <si>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</si>
  <si>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</si>
  <si>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</si>
  <si>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</si>
  <si>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</si>
  <si>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</si>
  <si>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</si>
  <si>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</si>
  <si>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</si>
  <si>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</si>
  <si>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</si>
  <si>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</si>
  <si>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</si>
  <si>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</si>
  <si>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</si>
  <si>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</si>
  <si>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</si>
  <si>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</si>
  <si>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</si>
  <si>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</si>
  <si>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</si>
  <si>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</si>
  <si>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</si>
  <si>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</si>
  <si>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</si>
  <si>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</si>
  <si>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</si>
  <si>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</si>
  <si>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</si>
  <si>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</si>
  <si>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</si>
  <si>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</si>
  <si>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</si>
  <si>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</si>
  <si>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</si>
  <si>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</si>
  <si>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</si>
  <si>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</si>
  <si>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</si>
  <si>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</si>
  <si>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</si>
  <si>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</si>
  <si>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</si>
  <si>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</si>
  <si>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</si>
  <si>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</si>
  <si>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</si>
  <si>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</si>
  <si>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</si>
  <si>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</si>
  <si>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</si>
  <si>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</si>
  <si>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</si>
  <si>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</si>
  <si>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</si>
  <si>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</si>
  <si>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</si>
  <si>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</si>
  <si>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</si>
  <si>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</si>
  <si>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</si>
  <si>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</si>
  <si>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</si>
  <si>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</si>
  <si>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</si>
  <si>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</si>
  <si>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</si>
  <si>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</si>
  <si>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</si>
  <si>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</si>
  <si>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</si>
  <si>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</si>
  <si>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</si>
  <si>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</si>
  <si>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</si>
  <si>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</si>
  <si>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</si>
  <si>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</si>
  <si>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</si>
  <si>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</si>
  <si>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</si>
  <si>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</si>
  <si>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</si>
  <si>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</si>
  <si>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</si>
  <si>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</si>
  <si>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</si>
  <si>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</si>
  <si>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</si>
  <si>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</si>
  <si>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</si>
  <si>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</si>
  <si>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</si>
  <si>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</si>
  <si>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</si>
  <si>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</si>
  <si>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</si>
  <si>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</si>
  <si>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</si>
  <si>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</si>
  <si>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</si>
  <si>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</si>
  <si>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</si>
  <si>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</si>
  <si>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</si>
  <si>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</si>
  <si>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</si>
  <si>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</si>
  <si>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</si>
  <si>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</si>
  <si>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</si>
  <si>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</si>
  <si>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</si>
  <si>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</si>
  <si>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</si>
  <si>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</si>
  <si>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</si>
  <si>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</si>
  <si>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</si>
  <si>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</si>
  <si>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</si>
  <si>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</si>
  <si>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</si>
  <si>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</si>
  <si>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</si>
  <si>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</si>
  <si>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</si>
  <si>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</si>
  <si>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</si>
  <si>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</si>
  <si>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</si>
  <si>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</si>
  <si>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</si>
  <si>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</si>
  <si>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</si>
  <si>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</si>
  <si>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</si>
  <si>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</si>
  <si>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</si>
  <si>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</si>
  <si>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</si>
  <si>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</si>
  <si>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</si>
  <si>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</si>
  <si>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</si>
  <si>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</si>
  <si>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</si>
  <si>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</si>
  <si>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</si>
  <si>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</si>
  <si>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</si>
  <si>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</si>
  <si>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</si>
  <si>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</si>
  <si>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</si>
  <si>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</si>
  <si>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</si>
  <si>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</si>
  <si>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</si>
  <si>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</si>
  <si>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</si>
  <si>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</si>
  <si>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</si>
  <si>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</si>
  <si>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</si>
  <si>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</si>
  <si>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</si>
  <si>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</si>
  <si>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</si>
  <si>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</si>
  <si>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</si>
  <si>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</si>
  <si>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</si>
  <si>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</si>
  <si>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</si>
  <si>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</si>
  <si>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</si>
  <si>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</si>
  <si>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</si>
  <si>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</si>
  <si>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</si>
  <si>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</si>
  <si>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</si>
  <si>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</si>
  <si>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</si>
  <si>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</si>
  <si>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</si>
  <si>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</si>
  <si>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</si>
  <si>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</si>
  <si>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</si>
  <si>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</si>
  <si>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</si>
  <si>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</si>
  <si>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</si>
  <si>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</si>
  <si>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</si>
  <si>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</si>
  <si>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</si>
  <si>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</si>
  <si>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</si>
  <si>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</si>
  <si>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</si>
  <si>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</si>
  <si>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</si>
  <si>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</si>
  <si>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</si>
  <si>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</si>
  <si>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</si>
  <si>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</si>
  <si>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</si>
  <si>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</si>
  <si>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</si>
  <si>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</si>
  <si>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</si>
  <si>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</si>
  <si>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</si>
  <si>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</si>
  <si>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</si>
  <si>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</si>
  <si>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</si>
  <si>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</si>
  <si>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</si>
  <si>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</si>
  <si>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</si>
  <si>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</si>
  <si>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</si>
  <si>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</si>
  <si>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</si>
  <si>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</si>
  <si>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</si>
  <si>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</si>
  <si>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</si>
  <si>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</si>
  <si>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</si>
  <si>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</si>
  <si>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</si>
  <si>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</si>
  <si>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</si>
  <si>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</si>
  <si>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</si>
  <si>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</si>
  <si>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</si>
  <si>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</si>
  <si>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</si>
  <si>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</si>
  <si>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</si>
  <si>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</si>
  <si>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</si>
  <si>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</si>
  <si>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</si>
  <si>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</si>
  <si>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</si>
  <si>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</si>
  <si>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</si>
  <si>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</si>
  <si>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</si>
  <si>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</si>
  <si>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</si>
  <si>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</si>
  <si>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</si>
  <si>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</si>
  <si>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</si>
  <si>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</si>
  <si>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</si>
  <si>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</si>
  <si>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</si>
  <si>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</si>
  <si>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</si>
  <si>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</si>
  <si>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</si>
  <si>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</si>
  <si>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</si>
  <si>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</si>
  <si>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</si>
  <si>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</si>
  <si>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</si>
  <si>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</si>
  <si>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</si>
  <si>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</si>
  <si>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</si>
  <si>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</si>
  <si>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</si>
  <si>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</si>
  <si>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</si>
  <si>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</si>
  <si>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</si>
  <si>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</si>
  <si>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</si>
  <si>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</si>
  <si>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</si>
  <si>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</si>
  <si>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</si>
  <si>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</si>
  <si>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</si>
  <si>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</si>
  <si>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</si>
  <si>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</si>
  <si>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</si>
  <si>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</si>
  <si>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</si>
  <si>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</si>
  <si>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</si>
  <si>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</si>
  <si>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</si>
  <si>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</si>
  <si>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</si>
  <si>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</si>
  <si>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</si>
  <si>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</si>
  <si>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</si>
  <si>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</si>
  <si>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</si>
  <si>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</si>
  <si>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</si>
  <si>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</si>
  <si>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</si>
  <si>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</si>
  <si>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</si>
  <si>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</si>
  <si>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</si>
  <si>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</si>
  <si>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</si>
  <si>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</si>
  <si>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</si>
  <si>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</si>
  <si>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</si>
  <si>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</si>
  <si>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</si>
  <si>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</si>
  <si>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</si>
  <si>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</si>
  <si>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</si>
  <si>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</si>
  <si>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</si>
  <si>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</si>
  <si>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</si>
  <si>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</si>
  <si>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</si>
  <si>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</si>
  <si>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</si>
  <si>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</si>
  <si>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</si>
  <si>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</si>
  <si>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</si>
  <si>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</si>
  <si>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</si>
  <si>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</si>
  <si>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</si>
  <si>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</si>
  <si>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</si>
  <si>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</si>
  <si>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</si>
  <si>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</si>
  <si>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</si>
  <si>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</si>
  <si>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</si>
  <si>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</si>
  <si>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</si>
  <si>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</si>
  <si>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</si>
  <si>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</si>
  <si>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</si>
  <si>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</si>
  <si>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</si>
  <si>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</si>
  <si>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</si>
  <si>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</si>
  <si>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</si>
  <si>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</si>
  <si>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</si>
  <si>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</si>
  <si>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</si>
  <si>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</si>
  <si>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</si>
  <si>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</si>
  <si>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</si>
  <si>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</si>
  <si>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</si>
  <si>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</si>
  <si>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</si>
  <si>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</si>
  <si>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</si>
  <si>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</si>
  <si>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</si>
  <si>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</si>
  <si>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</si>
  <si>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</si>
  <si>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</si>
  <si>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</si>
  <si>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</si>
  <si>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</si>
  <si>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</si>
  <si>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</si>
  <si>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</si>
  <si>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</si>
  <si>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</si>
  <si>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</si>
  <si>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</si>
  <si>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</si>
  <si>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</si>
  <si>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</si>
  <si>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</si>
  <si>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</si>
  <si>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</si>
  <si>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</si>
  <si>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</si>
  <si>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</si>
  <si>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</si>
  <si>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</si>
  <si>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</si>
  <si>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</si>
  <si>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</si>
  <si>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</si>
  <si>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</si>
  <si>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</si>
  <si>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</si>
  <si>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</si>
  <si>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</si>
  <si>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</si>
  <si>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</si>
  <si>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</si>
  <si>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</si>
  <si>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</si>
  <si>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</si>
  <si>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</si>
  <si>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</si>
  <si>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</si>
  <si>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</si>
  <si>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</si>
  <si>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</si>
  <si>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</si>
  <si>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</si>
  <si>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</si>
  <si>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</si>
  <si>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</si>
  <si>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</si>
  <si>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</si>
  <si>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</si>
  <si>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</si>
  <si>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</si>
  <si>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Lechel</t>
  </si>
  <si>
    <t>Callum</t>
  </si>
  <si>
    <t>Marlon</t>
  </si>
  <si>
    <t>Figueroa</t>
  </si>
  <si>
    <t>Jon</t>
  </si>
  <si>
    <t>Audrey</t>
  </si>
  <si>
    <t>Kaiden</t>
  </si>
  <si>
    <t>Giron</t>
  </si>
  <si>
    <t>Matthew</t>
  </si>
  <si>
    <t>Seward</t>
  </si>
  <si>
    <t>Jeffrey</t>
  </si>
  <si>
    <t>Holley</t>
  </si>
  <si>
    <t>Russell</t>
  </si>
  <si>
    <t>Penner</t>
  </si>
  <si>
    <t>Song</t>
  </si>
  <si>
    <t xml:space="preserve">Bo </t>
  </si>
  <si>
    <t>Benedieto</t>
  </si>
  <si>
    <t>Corroles</t>
  </si>
  <si>
    <t>AR Cash</t>
  </si>
  <si>
    <t>Seth</t>
  </si>
  <si>
    <t>Biddulph</t>
  </si>
  <si>
    <t>Aaron</t>
  </si>
  <si>
    <t>Felix</t>
  </si>
  <si>
    <t>Issa</t>
  </si>
  <si>
    <t>Men's 2nd Division</t>
  </si>
  <si>
    <t>Rushambo</t>
  </si>
  <si>
    <t>Mario</t>
  </si>
  <si>
    <t>Daniel</t>
  </si>
  <si>
    <t>Persepolis</t>
  </si>
  <si>
    <t>Atletico Milan</t>
  </si>
  <si>
    <t>Pistoleros</t>
  </si>
  <si>
    <t>Kirtland FC</t>
  </si>
  <si>
    <t>TOPSZN</t>
  </si>
  <si>
    <t>Strikers FC</t>
  </si>
  <si>
    <t>Hampton Roads</t>
  </si>
  <si>
    <t>Men's 3rd Division</t>
  </si>
  <si>
    <t>Newold'Boys</t>
  </si>
  <si>
    <t>Rogues</t>
  </si>
  <si>
    <t>Fc United</t>
  </si>
  <si>
    <t>Grass Stains</t>
  </si>
  <si>
    <t>FC Chicken Killers</t>
  </si>
  <si>
    <t>Hogsbreath</t>
  </si>
  <si>
    <t>Los Seven</t>
  </si>
  <si>
    <t>Streetfrogs</t>
  </si>
  <si>
    <t>Galacticos</t>
  </si>
  <si>
    <t>WMFC</t>
  </si>
  <si>
    <t>Los tuzos</t>
  </si>
  <si>
    <t>Reavers</t>
  </si>
  <si>
    <t>Men's Fourth Division</t>
  </si>
  <si>
    <t>My Little Pintos</t>
  </si>
  <si>
    <t>Bushwhackers</t>
  </si>
  <si>
    <t>Cosmik Debris</t>
  </si>
  <si>
    <t>Women's 3rd Division</t>
  </si>
  <si>
    <t>Wolverines</t>
  </si>
  <si>
    <t>Perfect Storm</t>
  </si>
  <si>
    <t>Violet Femmes</t>
  </si>
  <si>
    <t>Revolution</t>
  </si>
  <si>
    <t>Wonder Women</t>
  </si>
  <si>
    <t>Odyssey</t>
  </si>
  <si>
    <t>Women's 2nd Division</t>
  </si>
  <si>
    <t>Renegades</t>
  </si>
  <si>
    <t>Led Boots</t>
  </si>
  <si>
    <t>Ms. Fits VFB</t>
  </si>
  <si>
    <t>Coed Second Division</t>
  </si>
  <si>
    <t>Overruled</t>
  </si>
  <si>
    <t>Manchesthair United</t>
  </si>
  <si>
    <t>Westgate United</t>
  </si>
  <si>
    <t>Just Kickin' It</t>
  </si>
  <si>
    <t>Zia FC</t>
  </si>
  <si>
    <t>Atletico NM</t>
  </si>
  <si>
    <t>Chile Caliente</t>
  </si>
  <si>
    <t>Coed Third Division</t>
  </si>
  <si>
    <t>AFC Richmond</t>
  </si>
  <si>
    <t>Avenger FC</t>
  </si>
  <si>
    <t>Old Spice</t>
  </si>
  <si>
    <t>FC Learned Foot</t>
  </si>
  <si>
    <t>The Ambassadors</t>
  </si>
  <si>
    <t>FC Caliente</t>
  </si>
  <si>
    <t>The Outlaws</t>
  </si>
  <si>
    <t>Bandits</t>
  </si>
  <si>
    <t>Coed Fourth Division</t>
  </si>
  <si>
    <t>Whatever</t>
  </si>
  <si>
    <t>Bad News Bears</t>
  </si>
  <si>
    <t>Diversity</t>
  </si>
  <si>
    <t>Chelsea</t>
  </si>
  <si>
    <t>Roadrunners</t>
  </si>
  <si>
    <t>FC Masters</t>
  </si>
  <si>
    <t>Mutiny</t>
  </si>
  <si>
    <t>FC Pompo</t>
  </si>
  <si>
    <t>Game of Throw-Ins</t>
  </si>
  <si>
    <t>EL TRI</t>
  </si>
  <si>
    <t>Sweded</t>
  </si>
  <si>
    <t>Filthy Animals</t>
  </si>
  <si>
    <t>Moosehead</t>
  </si>
  <si>
    <t>Oldies but Goodies</t>
  </si>
  <si>
    <t>L7 Weenies</t>
  </si>
  <si>
    <t>* - report created before game date (often caused by re-scheduled game)</t>
  </si>
  <si>
    <t>pending</t>
  </si>
  <si>
    <t>Express</t>
  </si>
  <si>
    <t>New World</t>
  </si>
  <si>
    <t>Kicking and Screaming FC</t>
  </si>
  <si>
    <t>The QTs</t>
  </si>
  <si>
    <t>Meza</t>
  </si>
  <si>
    <t>Mean Micheladas</t>
  </si>
  <si>
    <t>Marcos</t>
  </si>
  <si>
    <t>Torrez-Orrtiz</t>
  </si>
  <si>
    <t>BIENVENU</t>
  </si>
  <si>
    <t>Zefack</t>
  </si>
  <si>
    <t>Rowdy</t>
  </si>
  <si>
    <t>Davis</t>
  </si>
  <si>
    <t>Los Luchadores</t>
  </si>
  <si>
    <t>Charizard</t>
  </si>
  <si>
    <t>Fraudcelona</t>
  </si>
  <si>
    <t>The underachievers</t>
  </si>
  <si>
    <t>Huarumos</t>
  </si>
  <si>
    <t>Sam</t>
  </si>
  <si>
    <t>Albanna</t>
  </si>
  <si>
    <t>Henri</t>
  </si>
  <si>
    <t>Ndaya</t>
  </si>
  <si>
    <t>Bob</t>
  </si>
  <si>
    <t>Valedorez FC</t>
  </si>
  <si>
    <t>Dave</t>
  </si>
  <si>
    <t>FC Xolos</t>
  </si>
  <si>
    <t>E Pluribus Unum</t>
  </si>
  <si>
    <t>Mumba</t>
  </si>
  <si>
    <t>Real Imperio</t>
  </si>
  <si>
    <t>Furia Extrema</t>
  </si>
  <si>
    <t>Fc Allstars</t>
  </si>
  <si>
    <t>Omar</t>
  </si>
  <si>
    <t>Eldenawi</t>
  </si>
  <si>
    <t>Yes</t>
  </si>
  <si>
    <t>Skylor</t>
  </si>
  <si>
    <t>Rose</t>
  </si>
  <si>
    <t>Cooper</t>
  </si>
  <si>
    <t>Beggs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</si>
</sst>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" fontId="1" fillId="0" borderId="0" xfId="0" applyNumberFormat="1" applyFont="1" applyAlignment="1">
      <alignment horizontal="center"/>
    </xf>
    <xf numFmtId="164" fontId="0" fillId="0" borderId="0" xfId="0" applyNumberFormat="1"/>
    <xf numFmtId="0" fontId="6" fillId="0" borderId="0" xfId="0" applyFont="1"/>
    <xf numFmtId="0" fontId="0" fillId="5" borderId="0" xfId="0" applyFill="1"/>
    <xf numFmtId="47" fontId="0" fillId="0" borderId="0" xfId="0" applyNumberFormat="1"/>
    <xf numFmtId="14" fontId="0" fillId="3" borderId="0" xfId="0" applyNumberFormat="1" applyFill="1"/>
    <xf numFmtId="0" fontId="0" fillId="6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WhiteSpace="0" zoomScaleNormal="100" workbookViewId="0">
      <selection activeCell="L19" sqref="L19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88671875" customWidth="1"/>
    <col min="8" max="8" width="13.6640625" customWidth="1"/>
    <col min="9" max="9" width="11.5546875" customWidth="1"/>
    <col min="10" max="10" width="16.33203125" customWidth="1"/>
    <col min="11" max="11" width="15.109375" customWidth="1"/>
    <col min="12" max="12" width="14.77734375" bestFit="1" customWidth="1"/>
    <col min="13" max="13" width="10.77734375" customWidth="1"/>
  </cols>
  <sheetData>
    <row r="1" spans="1:13" x14ac:dyDescent="0.25">
      <c r="B1" s="1">
        <v>44993</v>
      </c>
      <c r="C1" s="1"/>
      <c r="H1" s="48" t="s">
        <v>97</v>
      </c>
      <c r="I1" s="48"/>
      <c r="J1" s="48" t="s">
        <v>101</v>
      </c>
      <c r="K1" s="48"/>
      <c r="L1" s="48" t="s">
        <v>101</v>
      </c>
      <c r="M1" s="48"/>
    </row>
    <row r="2" spans="1:13" x14ac:dyDescent="0.25">
      <c r="A2">
        <v>1</v>
      </c>
      <c r="B2">
        <v>84100</v>
      </c>
      <c r="C2" t="s">
        <v>530</v>
      </c>
      <c r="D2" t="s">
        <v>526</v>
      </c>
      <c r="E2" t="s">
        <v>560</v>
      </c>
      <c r="F2" s="1">
        <v>44990</v>
      </c>
      <c r="G2" s="45">
        <v>44990.534039131948</v>
      </c>
      <c r="H2" t="s">
        <v>385</v>
      </c>
      <c r="I2" t="s">
        <v>561</v>
      </c>
      <c r="J2" t="s">
        <v>461</v>
      </c>
      <c r="K2" t="s">
        <v>462</v>
      </c>
      <c r="L2" t="s">
        <v>385</v>
      </c>
      <c r="M2" t="s">
        <v>441</v>
      </c>
    </row>
    <row r="3" spans="1:13" x14ac:dyDescent="0.25">
      <c r="A3">
        <v>2</v>
      </c>
      <c r="B3">
        <v>84101</v>
      </c>
      <c r="C3" t="s">
        <v>530</v>
      </c>
      <c r="D3" t="s">
        <v>527</v>
      </c>
      <c r="E3" t="s">
        <v>545</v>
      </c>
      <c r="F3" s="1">
        <v>44990</v>
      </c>
      <c r="G3" s="45">
        <v>44990.612571400467</v>
      </c>
      <c r="H3" t="s">
        <v>385</v>
      </c>
      <c r="I3" t="s">
        <v>561</v>
      </c>
      <c r="J3" t="s">
        <v>461</v>
      </c>
      <c r="K3" t="s">
        <v>462</v>
      </c>
      <c r="L3" t="s">
        <v>385</v>
      </c>
      <c r="M3" t="s">
        <v>441</v>
      </c>
    </row>
    <row r="4" spans="1:13" x14ac:dyDescent="0.25">
      <c r="A4">
        <v>3</v>
      </c>
      <c r="B4">
        <v>84102</v>
      </c>
      <c r="C4" t="s">
        <v>530</v>
      </c>
      <c r="D4" t="s">
        <v>562</v>
      </c>
      <c r="E4" t="s">
        <v>538</v>
      </c>
      <c r="F4" s="1">
        <v>44990</v>
      </c>
      <c r="G4" s="45">
        <v>44990.744507083335</v>
      </c>
      <c r="H4" t="s">
        <v>385</v>
      </c>
      <c r="I4" t="s">
        <v>561</v>
      </c>
      <c r="J4" t="s">
        <v>563</v>
      </c>
      <c r="K4" t="s">
        <v>564</v>
      </c>
      <c r="L4" t="s">
        <v>385</v>
      </c>
      <c r="M4" t="s">
        <v>441</v>
      </c>
    </row>
    <row r="5" spans="1:13" x14ac:dyDescent="0.25">
      <c r="A5">
        <v>4</v>
      </c>
      <c r="B5">
        <v>84103</v>
      </c>
      <c r="C5" t="s">
        <v>530</v>
      </c>
      <c r="D5" t="s">
        <v>531</v>
      </c>
      <c r="E5" t="s">
        <v>532</v>
      </c>
      <c r="F5" s="1">
        <v>44990</v>
      </c>
      <c r="G5" s="45">
        <v>44990.929060752314</v>
      </c>
      <c r="H5" t="s">
        <v>385</v>
      </c>
      <c r="I5" t="s">
        <v>561</v>
      </c>
      <c r="J5" t="s">
        <v>563</v>
      </c>
      <c r="K5" t="s">
        <v>564</v>
      </c>
      <c r="L5" t="s">
        <v>385</v>
      </c>
      <c r="M5" t="s">
        <v>441</v>
      </c>
    </row>
    <row r="6" spans="1:13" x14ac:dyDescent="0.25">
      <c r="A6">
        <v>5</v>
      </c>
      <c r="B6">
        <v>84104</v>
      </c>
      <c r="C6" t="s">
        <v>530</v>
      </c>
      <c r="D6" t="s">
        <v>524</v>
      </c>
      <c r="E6" t="s">
        <v>534</v>
      </c>
      <c r="F6" s="1">
        <v>44990</v>
      </c>
      <c r="G6" s="45">
        <v>44992.616583159725</v>
      </c>
      <c r="H6" t="s">
        <v>48</v>
      </c>
      <c r="I6" t="s">
        <v>161</v>
      </c>
      <c r="J6" t="s">
        <v>24</v>
      </c>
      <c r="K6" t="s">
        <v>74</v>
      </c>
      <c r="L6" t="s">
        <v>28</v>
      </c>
      <c r="M6" t="s">
        <v>203</v>
      </c>
    </row>
    <row r="7" spans="1:13" x14ac:dyDescent="0.25">
      <c r="A7">
        <v>6</v>
      </c>
      <c r="B7">
        <v>84150</v>
      </c>
      <c r="C7" t="s">
        <v>522</v>
      </c>
      <c r="D7" t="s">
        <v>536</v>
      </c>
      <c r="E7" t="s">
        <v>553</v>
      </c>
      <c r="F7" s="1">
        <v>44990</v>
      </c>
      <c r="G7" s="45">
        <v>44990.85288273148</v>
      </c>
      <c r="H7" t="s">
        <v>478</v>
      </c>
      <c r="I7" t="s">
        <v>479</v>
      </c>
      <c r="J7" t="s">
        <v>565</v>
      </c>
      <c r="K7" t="s">
        <v>566</v>
      </c>
      <c r="L7" t="s">
        <v>567</v>
      </c>
      <c r="M7" t="s">
        <v>568</v>
      </c>
    </row>
    <row r="8" spans="1:13" x14ac:dyDescent="0.25">
      <c r="A8">
        <v>7</v>
      </c>
      <c r="B8">
        <v>84151</v>
      </c>
      <c r="C8" t="s">
        <v>522</v>
      </c>
      <c r="D8" t="s">
        <v>559</v>
      </c>
      <c r="E8" t="s">
        <v>552</v>
      </c>
      <c r="F8" s="1">
        <v>44990</v>
      </c>
      <c r="G8" s="45">
        <v>44990.875241435184</v>
      </c>
      <c r="H8" t="s">
        <v>36</v>
      </c>
      <c r="I8" t="s">
        <v>37</v>
      </c>
      <c r="J8" t="s">
        <v>234</v>
      </c>
      <c r="K8" t="s">
        <v>122</v>
      </c>
      <c r="L8" t="s">
        <v>58</v>
      </c>
      <c r="M8" t="s">
        <v>59</v>
      </c>
    </row>
    <row r="9" spans="1:13" x14ac:dyDescent="0.25">
      <c r="A9">
        <v>8</v>
      </c>
      <c r="B9">
        <v>84151</v>
      </c>
      <c r="C9" t="s">
        <v>522</v>
      </c>
      <c r="D9" t="s">
        <v>559</v>
      </c>
      <c r="E9" t="s">
        <v>552</v>
      </c>
      <c r="F9" s="1">
        <v>44990</v>
      </c>
      <c r="G9" s="45">
        <v>44990.875242337963</v>
      </c>
      <c r="H9" t="s">
        <v>36</v>
      </c>
      <c r="I9" t="s">
        <v>37</v>
      </c>
      <c r="J9" t="s">
        <v>234</v>
      </c>
      <c r="K9" t="s">
        <v>122</v>
      </c>
      <c r="L9" t="s">
        <v>58</v>
      </c>
      <c r="M9" t="s">
        <v>59</v>
      </c>
    </row>
    <row r="10" spans="1:13" x14ac:dyDescent="0.25">
      <c r="A10">
        <v>9</v>
      </c>
      <c r="B10">
        <v>84152</v>
      </c>
      <c r="C10" t="s">
        <v>522</v>
      </c>
      <c r="D10" t="s">
        <v>551</v>
      </c>
      <c r="E10" t="s">
        <v>558</v>
      </c>
      <c r="F10" s="1">
        <v>44990</v>
      </c>
      <c r="G10" s="45">
        <v>44990.861503275461</v>
      </c>
      <c r="H10" t="s">
        <v>478</v>
      </c>
      <c r="I10" t="s">
        <v>479</v>
      </c>
      <c r="J10" t="s">
        <v>565</v>
      </c>
      <c r="K10" t="s">
        <v>566</v>
      </c>
      <c r="L10" t="s">
        <v>567</v>
      </c>
      <c r="M10" t="s">
        <v>568</v>
      </c>
    </row>
    <row r="11" spans="1:13" x14ac:dyDescent="0.25">
      <c r="A11">
        <v>10</v>
      </c>
      <c r="B11">
        <v>84153</v>
      </c>
      <c r="C11" t="s">
        <v>522</v>
      </c>
      <c r="D11" t="s">
        <v>554</v>
      </c>
      <c r="E11" t="s">
        <v>569</v>
      </c>
      <c r="F11" s="1">
        <v>44990</v>
      </c>
      <c r="G11" s="45">
        <v>44990.857127407406</v>
      </c>
      <c r="H11" t="s">
        <v>0</v>
      </c>
      <c r="I11" t="s">
        <v>35</v>
      </c>
      <c r="J11" t="s">
        <v>0</v>
      </c>
      <c r="K11" t="s">
        <v>188</v>
      </c>
      <c r="L11" t="s">
        <v>58</v>
      </c>
      <c r="M11" t="s">
        <v>59</v>
      </c>
    </row>
    <row r="12" spans="1:13" x14ac:dyDescent="0.25">
      <c r="A12">
        <v>11</v>
      </c>
      <c r="B12" s="44">
        <v>84154</v>
      </c>
      <c r="C12" t="s">
        <v>522</v>
      </c>
      <c r="D12" t="s">
        <v>570</v>
      </c>
      <c r="E12" t="s">
        <v>535</v>
      </c>
      <c r="F12" s="1">
        <v>44990</v>
      </c>
      <c r="G12" s="45">
        <v>44990.864225381942</v>
      </c>
      <c r="H12" t="s">
        <v>478</v>
      </c>
      <c r="I12" t="s">
        <v>479</v>
      </c>
      <c r="J12" t="s">
        <v>141</v>
      </c>
      <c r="K12" t="s">
        <v>59</v>
      </c>
      <c r="L12" s="11" t="s">
        <v>246</v>
      </c>
    </row>
    <row r="13" spans="1:13" x14ac:dyDescent="0.25">
      <c r="A13">
        <v>12</v>
      </c>
      <c r="B13">
        <v>84155</v>
      </c>
      <c r="C13" t="s">
        <v>522</v>
      </c>
      <c r="D13" t="s">
        <v>529</v>
      </c>
      <c r="E13" t="s">
        <v>550</v>
      </c>
      <c r="F13" s="1">
        <v>44990</v>
      </c>
      <c r="G13" s="45">
        <v>44990.851194039351</v>
      </c>
      <c r="H13" t="s">
        <v>0</v>
      </c>
      <c r="I13" t="s">
        <v>35</v>
      </c>
      <c r="J13" t="s">
        <v>24</v>
      </c>
      <c r="K13" t="s">
        <v>74</v>
      </c>
      <c r="L13" t="s">
        <v>58</v>
      </c>
      <c r="M13" t="s">
        <v>59</v>
      </c>
    </row>
    <row r="14" spans="1:13" x14ac:dyDescent="0.25">
      <c r="A14">
        <v>13</v>
      </c>
      <c r="B14" s="44">
        <v>84156</v>
      </c>
      <c r="C14" t="s">
        <v>522</v>
      </c>
      <c r="D14" t="s">
        <v>528</v>
      </c>
      <c r="E14" t="s">
        <v>525</v>
      </c>
      <c r="F14" s="1">
        <v>44990</v>
      </c>
      <c r="G14" s="45">
        <v>44992.708834340279</v>
      </c>
      <c r="H14" t="s">
        <v>461</v>
      </c>
      <c r="I14" t="s">
        <v>462</v>
      </c>
      <c r="J14" t="s">
        <v>141</v>
      </c>
      <c r="K14" t="s">
        <v>59</v>
      </c>
      <c r="L14" s="11" t="s">
        <v>246</v>
      </c>
    </row>
    <row r="15" spans="1:13" x14ac:dyDescent="0.25">
      <c r="A15">
        <v>14</v>
      </c>
      <c r="B15" s="14">
        <v>84157</v>
      </c>
      <c r="C15" t="s">
        <v>522</v>
      </c>
      <c r="D15" t="s">
        <v>549</v>
      </c>
      <c r="E15" t="s">
        <v>523</v>
      </c>
      <c r="F15" s="1">
        <v>44990</v>
      </c>
      <c r="G15" s="45">
        <v>44990.866598946763</v>
      </c>
      <c r="H15" t="s">
        <v>478</v>
      </c>
      <c r="I15" t="s">
        <v>479</v>
      </c>
      <c r="J15" s="11" t="s">
        <v>246</v>
      </c>
      <c r="L15" s="11" t="s">
        <v>246</v>
      </c>
    </row>
    <row r="16" spans="1:13" x14ac:dyDescent="0.25">
      <c r="A16">
        <v>15</v>
      </c>
      <c r="B16">
        <v>84250</v>
      </c>
      <c r="C16" t="s">
        <v>494</v>
      </c>
      <c r="D16" t="s">
        <v>498</v>
      </c>
      <c r="E16" t="s">
        <v>496</v>
      </c>
      <c r="F16" s="46">
        <v>44990</v>
      </c>
      <c r="H16" t="s">
        <v>587</v>
      </c>
      <c r="I16" t="s">
        <v>588</v>
      </c>
      <c r="J16" t="s">
        <v>576</v>
      </c>
      <c r="K16" t="s">
        <v>577</v>
      </c>
      <c r="L16" t="s">
        <v>467</v>
      </c>
      <c r="M16" t="s">
        <v>217</v>
      </c>
    </row>
    <row r="17" spans="1:13" x14ac:dyDescent="0.25">
      <c r="A17">
        <v>16</v>
      </c>
      <c r="B17" s="14">
        <v>84251</v>
      </c>
      <c r="C17" t="s">
        <v>494</v>
      </c>
      <c r="D17" t="s">
        <v>493</v>
      </c>
      <c r="E17" t="s">
        <v>506</v>
      </c>
      <c r="F17" s="1">
        <v>44990</v>
      </c>
      <c r="G17" s="45">
        <v>44991.891738101855</v>
      </c>
      <c r="H17" t="s">
        <v>463</v>
      </c>
      <c r="I17" t="s">
        <v>462</v>
      </c>
      <c r="J17" s="11" t="s">
        <v>246</v>
      </c>
      <c r="L17" s="11" t="s">
        <v>246</v>
      </c>
    </row>
    <row r="18" spans="1:13" x14ac:dyDescent="0.25">
      <c r="A18">
        <v>17</v>
      </c>
      <c r="B18">
        <v>84253</v>
      </c>
      <c r="C18" t="s">
        <v>494</v>
      </c>
      <c r="D18" t="s">
        <v>571</v>
      </c>
      <c r="E18" t="s">
        <v>572</v>
      </c>
      <c r="F18" s="46">
        <v>44990</v>
      </c>
      <c r="H18" t="s">
        <v>587</v>
      </c>
      <c r="I18" t="s">
        <v>588</v>
      </c>
      <c r="J18" t="s">
        <v>93</v>
      </c>
      <c r="K18" t="s">
        <v>470</v>
      </c>
      <c r="L18" t="s">
        <v>467</v>
      </c>
      <c r="M18" t="s">
        <v>217</v>
      </c>
    </row>
    <row r="19" spans="1:13" x14ac:dyDescent="0.25">
      <c r="A19">
        <v>18</v>
      </c>
      <c r="B19">
        <v>84254</v>
      </c>
      <c r="C19" t="s">
        <v>494</v>
      </c>
      <c r="D19" t="s">
        <v>573</v>
      </c>
      <c r="E19" t="s">
        <v>505</v>
      </c>
      <c r="F19" s="1">
        <v>44990</v>
      </c>
      <c r="G19" s="45">
        <v>44990.795663842589</v>
      </c>
      <c r="H19" t="s">
        <v>574</v>
      </c>
      <c r="I19" t="s">
        <v>575</v>
      </c>
      <c r="J19" t="s">
        <v>576</v>
      </c>
      <c r="K19" t="s">
        <v>577</v>
      </c>
      <c r="L19" t="s">
        <v>350</v>
      </c>
      <c r="M19" t="s">
        <v>351</v>
      </c>
    </row>
    <row r="20" spans="1:13" x14ac:dyDescent="0.25">
      <c r="A20">
        <v>19</v>
      </c>
      <c r="B20">
        <v>84255</v>
      </c>
      <c r="C20" t="s">
        <v>494</v>
      </c>
      <c r="D20" t="s">
        <v>503</v>
      </c>
      <c r="E20" t="s">
        <v>502</v>
      </c>
      <c r="F20" s="1">
        <v>44990</v>
      </c>
      <c r="G20" s="45">
        <v>44992.631016990737</v>
      </c>
      <c r="H20" t="s">
        <v>461</v>
      </c>
      <c r="I20" t="s">
        <v>462</v>
      </c>
      <c r="J20" t="s">
        <v>467</v>
      </c>
      <c r="K20" t="s">
        <v>217</v>
      </c>
      <c r="L20" t="s">
        <v>34</v>
      </c>
      <c r="M20" t="s">
        <v>61</v>
      </c>
    </row>
    <row r="21" spans="1:13" x14ac:dyDescent="0.25">
      <c r="A21">
        <v>20</v>
      </c>
      <c r="B21">
        <v>84256</v>
      </c>
      <c r="C21" t="s">
        <v>494</v>
      </c>
      <c r="D21" t="s">
        <v>500</v>
      </c>
      <c r="E21" t="s">
        <v>495</v>
      </c>
      <c r="F21" s="1">
        <v>44990</v>
      </c>
      <c r="G21" s="45">
        <v>44991.90314519676</v>
      </c>
      <c r="H21" t="s">
        <v>463</v>
      </c>
      <c r="I21" t="s">
        <v>462</v>
      </c>
      <c r="J21" t="s">
        <v>578</v>
      </c>
      <c r="K21" t="s">
        <v>447</v>
      </c>
      <c r="L21" t="s">
        <v>486</v>
      </c>
      <c r="M21" t="s">
        <v>213</v>
      </c>
    </row>
    <row r="22" spans="1:13" x14ac:dyDescent="0.25">
      <c r="A22">
        <v>21</v>
      </c>
      <c r="B22" s="14">
        <v>84257</v>
      </c>
      <c r="C22" t="s">
        <v>494</v>
      </c>
      <c r="D22" t="s">
        <v>499</v>
      </c>
      <c r="E22" t="s">
        <v>504</v>
      </c>
      <c r="F22" s="1">
        <v>44990</v>
      </c>
      <c r="G22" s="45">
        <v>44990.877498043985</v>
      </c>
      <c r="H22" t="s">
        <v>36</v>
      </c>
      <c r="I22" t="s">
        <v>37</v>
      </c>
      <c r="J22" s="11" t="s">
        <v>246</v>
      </c>
      <c r="L22" s="11" t="s">
        <v>246</v>
      </c>
    </row>
    <row r="23" spans="1:13" x14ac:dyDescent="0.25">
      <c r="A23">
        <v>22</v>
      </c>
      <c r="B23">
        <v>84258</v>
      </c>
      <c r="C23" t="s">
        <v>494</v>
      </c>
      <c r="D23" t="s">
        <v>497</v>
      </c>
      <c r="E23" t="s">
        <v>579</v>
      </c>
      <c r="F23" s="1">
        <v>44990</v>
      </c>
      <c r="G23" s="45">
        <v>44991.905619155092</v>
      </c>
      <c r="H23" t="s">
        <v>463</v>
      </c>
      <c r="I23" t="s">
        <v>462</v>
      </c>
      <c r="J23" t="s">
        <v>578</v>
      </c>
      <c r="K23" t="s">
        <v>447</v>
      </c>
      <c r="L23" t="s">
        <v>486</v>
      </c>
      <c r="M23" t="s">
        <v>213</v>
      </c>
    </row>
    <row r="24" spans="1:13" x14ac:dyDescent="0.25">
      <c r="A24">
        <v>23</v>
      </c>
      <c r="B24" s="14">
        <v>84350</v>
      </c>
      <c r="C24" t="s">
        <v>539</v>
      </c>
      <c r="D24" t="s">
        <v>541</v>
      </c>
      <c r="E24" t="s">
        <v>543</v>
      </c>
      <c r="F24" s="1">
        <v>44990</v>
      </c>
      <c r="G24" s="45">
        <v>44990.940109143521</v>
      </c>
      <c r="H24" t="s">
        <v>34</v>
      </c>
      <c r="I24" t="s">
        <v>472</v>
      </c>
      <c r="J24" s="11" t="s">
        <v>246</v>
      </c>
      <c r="L24" s="11" t="s">
        <v>246</v>
      </c>
    </row>
    <row r="25" spans="1:13" x14ac:dyDescent="0.25">
      <c r="A25">
        <v>24</v>
      </c>
      <c r="B25">
        <v>84351</v>
      </c>
      <c r="C25" t="s">
        <v>539</v>
      </c>
      <c r="D25" t="s">
        <v>540</v>
      </c>
      <c r="E25" t="s">
        <v>542</v>
      </c>
      <c r="F25" s="1">
        <v>44990</v>
      </c>
      <c r="G25" s="45">
        <v>44990.94336892361</v>
      </c>
      <c r="H25" t="s">
        <v>34</v>
      </c>
      <c r="I25" t="s">
        <v>472</v>
      </c>
      <c r="J25" t="s">
        <v>143</v>
      </c>
      <c r="K25" t="s">
        <v>144</v>
      </c>
      <c r="L25" t="s">
        <v>580</v>
      </c>
      <c r="M25" t="s">
        <v>166</v>
      </c>
    </row>
    <row r="26" spans="1:13" x14ac:dyDescent="0.25">
      <c r="A26">
        <v>25</v>
      </c>
      <c r="B26">
        <v>84352</v>
      </c>
      <c r="C26" t="s">
        <v>539</v>
      </c>
      <c r="D26" t="s">
        <v>537</v>
      </c>
      <c r="E26" t="s">
        <v>547</v>
      </c>
      <c r="F26" s="1">
        <v>44990</v>
      </c>
      <c r="G26" s="45">
        <v>44990.944675057872</v>
      </c>
      <c r="H26" t="s">
        <v>34</v>
      </c>
      <c r="I26" t="s">
        <v>472</v>
      </c>
      <c r="J26" t="s">
        <v>143</v>
      </c>
      <c r="K26" t="s">
        <v>144</v>
      </c>
      <c r="L26" t="s">
        <v>467</v>
      </c>
      <c r="M26" t="s">
        <v>468</v>
      </c>
    </row>
    <row r="27" spans="1:13" x14ac:dyDescent="0.25">
      <c r="A27">
        <v>26</v>
      </c>
      <c r="B27" s="44">
        <v>84353</v>
      </c>
      <c r="C27" t="s">
        <v>539</v>
      </c>
      <c r="D27" t="s">
        <v>544</v>
      </c>
      <c r="E27" t="s">
        <v>548</v>
      </c>
      <c r="F27" s="1">
        <v>44990</v>
      </c>
      <c r="G27" s="45">
        <v>44990.946991400466</v>
      </c>
      <c r="H27" t="s">
        <v>34</v>
      </c>
      <c r="I27" t="s">
        <v>472</v>
      </c>
      <c r="J27" t="s">
        <v>143</v>
      </c>
      <c r="K27" t="s">
        <v>144</v>
      </c>
      <c r="L27" s="11" t="s">
        <v>246</v>
      </c>
    </row>
    <row r="28" spans="1:13" x14ac:dyDescent="0.25">
      <c r="A28">
        <v>27</v>
      </c>
      <c r="B28" s="14">
        <v>84354</v>
      </c>
      <c r="C28" t="s">
        <v>539</v>
      </c>
      <c r="D28" t="s">
        <v>546</v>
      </c>
      <c r="E28" t="s">
        <v>533</v>
      </c>
      <c r="F28" s="1">
        <v>44990</v>
      </c>
      <c r="G28" s="45">
        <v>44992.614260798611</v>
      </c>
      <c r="H28" t="s">
        <v>48</v>
      </c>
      <c r="I28" t="s">
        <v>161</v>
      </c>
      <c r="J28" s="11" t="s">
        <v>246</v>
      </c>
      <c r="L28" s="11" t="s">
        <v>246</v>
      </c>
    </row>
    <row r="29" spans="1:13" x14ac:dyDescent="0.25">
      <c r="A29">
        <v>28</v>
      </c>
      <c r="B29">
        <v>84400</v>
      </c>
      <c r="C29" t="s">
        <v>483</v>
      </c>
      <c r="D29" t="s">
        <v>489</v>
      </c>
      <c r="E29" t="s">
        <v>491</v>
      </c>
      <c r="F29" s="1">
        <v>44990</v>
      </c>
      <c r="G29" s="45">
        <v>44991.810643969904</v>
      </c>
      <c r="H29" t="s">
        <v>9</v>
      </c>
      <c r="I29" t="s">
        <v>10</v>
      </c>
      <c r="J29" t="s">
        <v>580</v>
      </c>
      <c r="K29" t="s">
        <v>166</v>
      </c>
      <c r="L29" t="s">
        <v>350</v>
      </c>
      <c r="M29" t="s">
        <v>351</v>
      </c>
    </row>
    <row r="30" spans="1:13" x14ac:dyDescent="0.25">
      <c r="A30">
        <v>29</v>
      </c>
      <c r="B30">
        <v>84401</v>
      </c>
      <c r="C30" t="s">
        <v>483</v>
      </c>
      <c r="D30" t="s">
        <v>492</v>
      </c>
      <c r="E30" t="s">
        <v>581</v>
      </c>
      <c r="F30" s="1">
        <v>44990</v>
      </c>
      <c r="G30" s="45">
        <v>44992.821456840276</v>
      </c>
      <c r="H30" t="s">
        <v>14</v>
      </c>
      <c r="I30" t="s">
        <v>15</v>
      </c>
      <c r="J30" t="s">
        <v>9</v>
      </c>
      <c r="K30" t="s">
        <v>10</v>
      </c>
      <c r="L30" t="s">
        <v>36</v>
      </c>
      <c r="M30" t="s">
        <v>37</v>
      </c>
    </row>
    <row r="31" spans="1:13" x14ac:dyDescent="0.25">
      <c r="A31">
        <v>30</v>
      </c>
      <c r="B31">
        <v>84402</v>
      </c>
      <c r="C31" t="s">
        <v>483</v>
      </c>
      <c r="D31" t="s">
        <v>488</v>
      </c>
      <c r="E31" t="s">
        <v>582</v>
      </c>
      <c r="F31" s="1">
        <v>44990</v>
      </c>
      <c r="G31" s="45">
        <v>44992.478792453701</v>
      </c>
      <c r="H31" t="s">
        <v>205</v>
      </c>
      <c r="I31" t="s">
        <v>181</v>
      </c>
      <c r="J31" t="s">
        <v>0</v>
      </c>
      <c r="K31" t="s">
        <v>188</v>
      </c>
      <c r="L31" t="s">
        <v>36</v>
      </c>
      <c r="M31" t="s">
        <v>37</v>
      </c>
    </row>
    <row r="32" spans="1:13" x14ac:dyDescent="0.25">
      <c r="A32">
        <v>31</v>
      </c>
      <c r="B32" s="43">
        <v>84403</v>
      </c>
      <c r="C32" t="s">
        <v>483</v>
      </c>
      <c r="D32" t="s">
        <v>484</v>
      </c>
      <c r="E32" t="s">
        <v>490</v>
      </c>
      <c r="F32" s="1">
        <v>44990</v>
      </c>
      <c r="G32" s="45">
        <v>44990.981115300929</v>
      </c>
      <c r="H32" t="s">
        <v>576</v>
      </c>
      <c r="I32" t="s">
        <v>577</v>
      </c>
      <c r="J32" t="s">
        <v>13</v>
      </c>
      <c r="K32" t="s">
        <v>583</v>
      </c>
      <c r="L32" t="s">
        <v>52</v>
      </c>
      <c r="M32" t="s">
        <v>53</v>
      </c>
    </row>
    <row r="33" spans="1:13" x14ac:dyDescent="0.25">
      <c r="A33">
        <v>32</v>
      </c>
      <c r="B33" s="44">
        <v>84404</v>
      </c>
      <c r="C33" t="s">
        <v>483</v>
      </c>
      <c r="D33" t="s">
        <v>584</v>
      </c>
      <c r="E33" t="s">
        <v>487</v>
      </c>
      <c r="F33" s="1">
        <v>44990</v>
      </c>
      <c r="G33" s="45">
        <v>44992.976183263891</v>
      </c>
      <c r="H33" t="s">
        <v>185</v>
      </c>
      <c r="I33" t="s">
        <v>124</v>
      </c>
      <c r="J33" t="s">
        <v>34</v>
      </c>
      <c r="K33" t="s">
        <v>61</v>
      </c>
      <c r="L33" s="11" t="s">
        <v>246</v>
      </c>
    </row>
    <row r="34" spans="1:13" x14ac:dyDescent="0.25">
      <c r="A34">
        <v>33</v>
      </c>
      <c r="B34">
        <v>84470</v>
      </c>
      <c r="C34" t="s">
        <v>507</v>
      </c>
      <c r="D34" t="s">
        <v>509</v>
      </c>
      <c r="E34" t="s">
        <v>510</v>
      </c>
      <c r="F34" s="1">
        <v>44990</v>
      </c>
      <c r="G34" s="45">
        <v>44991.898989525464</v>
      </c>
      <c r="H34" t="s">
        <v>463</v>
      </c>
      <c r="I34" t="s">
        <v>462</v>
      </c>
      <c r="J34" t="s">
        <v>45</v>
      </c>
      <c r="K34" t="s">
        <v>250</v>
      </c>
      <c r="L34" t="s">
        <v>205</v>
      </c>
      <c r="M34" t="s">
        <v>181</v>
      </c>
    </row>
    <row r="35" spans="1:13" x14ac:dyDescent="0.25">
      <c r="A35">
        <v>34</v>
      </c>
      <c r="B35" s="14">
        <v>84471</v>
      </c>
      <c r="C35" t="s">
        <v>507</v>
      </c>
      <c r="D35" t="s">
        <v>501</v>
      </c>
      <c r="E35" t="s">
        <v>508</v>
      </c>
      <c r="F35" s="1">
        <v>44990</v>
      </c>
      <c r="G35" s="45">
        <v>44990.854632905095</v>
      </c>
      <c r="H35" t="s">
        <v>0</v>
      </c>
      <c r="I35" t="s">
        <v>35</v>
      </c>
      <c r="J35" s="11" t="s">
        <v>246</v>
      </c>
      <c r="L35" s="11" t="s">
        <v>246</v>
      </c>
    </row>
    <row r="36" spans="1:13" x14ac:dyDescent="0.25">
      <c r="A36">
        <v>35</v>
      </c>
      <c r="B36">
        <v>84500</v>
      </c>
      <c r="C36" t="s">
        <v>518</v>
      </c>
      <c r="D36" t="s">
        <v>585</v>
      </c>
      <c r="E36" t="s">
        <v>521</v>
      </c>
      <c r="F36" s="1">
        <v>44990</v>
      </c>
      <c r="G36" s="45">
        <v>44991.415939791666</v>
      </c>
      <c r="H36" t="s">
        <v>141</v>
      </c>
      <c r="I36" t="s">
        <v>59</v>
      </c>
      <c r="J36" t="s">
        <v>69</v>
      </c>
      <c r="K36" t="s">
        <v>131</v>
      </c>
      <c r="L36" t="s">
        <v>13</v>
      </c>
      <c r="M36" t="s">
        <v>583</v>
      </c>
    </row>
    <row r="37" spans="1:13" x14ac:dyDescent="0.25">
      <c r="A37">
        <v>36</v>
      </c>
      <c r="B37">
        <v>84501</v>
      </c>
      <c r="C37" t="s">
        <v>518</v>
      </c>
      <c r="D37" t="s">
        <v>520</v>
      </c>
      <c r="E37" t="s">
        <v>519</v>
      </c>
      <c r="F37" s="1">
        <v>44990</v>
      </c>
      <c r="G37" s="45">
        <v>44991.419348599535</v>
      </c>
      <c r="H37" t="s">
        <v>141</v>
      </c>
      <c r="I37" t="s">
        <v>59</v>
      </c>
      <c r="J37" t="s">
        <v>69</v>
      </c>
      <c r="K37" t="s">
        <v>131</v>
      </c>
      <c r="L37" t="s">
        <v>13</v>
      </c>
      <c r="M37" t="s">
        <v>583</v>
      </c>
    </row>
    <row r="38" spans="1:13" x14ac:dyDescent="0.25">
      <c r="A38">
        <v>37</v>
      </c>
      <c r="B38" s="14">
        <v>84550</v>
      </c>
      <c r="C38" t="s">
        <v>511</v>
      </c>
      <c r="D38" t="s">
        <v>586</v>
      </c>
      <c r="E38" t="s">
        <v>557</v>
      </c>
      <c r="F38" s="1">
        <v>44990</v>
      </c>
      <c r="G38" s="45">
        <v>44992.451516273148</v>
      </c>
      <c r="H38" t="s">
        <v>248</v>
      </c>
      <c r="I38" t="s">
        <v>249</v>
      </c>
      <c r="J38" s="11" t="s">
        <v>246</v>
      </c>
      <c r="L38" s="11" t="s">
        <v>246</v>
      </c>
    </row>
    <row r="39" spans="1:13" x14ac:dyDescent="0.25">
      <c r="A39">
        <v>38</v>
      </c>
      <c r="B39">
        <v>84551</v>
      </c>
      <c r="C39" t="s">
        <v>511</v>
      </c>
      <c r="D39" t="s">
        <v>517</v>
      </c>
      <c r="E39" t="s">
        <v>516</v>
      </c>
      <c r="F39" s="1">
        <v>44990</v>
      </c>
      <c r="G39" s="45">
        <v>44992.458673692126</v>
      </c>
      <c r="H39" t="s">
        <v>248</v>
      </c>
      <c r="I39" t="s">
        <v>249</v>
      </c>
      <c r="J39" t="s">
        <v>234</v>
      </c>
      <c r="K39" t="s">
        <v>122</v>
      </c>
      <c r="L39" t="s">
        <v>578</v>
      </c>
      <c r="M39" t="s">
        <v>447</v>
      </c>
    </row>
    <row r="40" spans="1:13" x14ac:dyDescent="0.25">
      <c r="A40">
        <v>39</v>
      </c>
      <c r="B40" s="44">
        <v>84552</v>
      </c>
      <c r="C40" t="s">
        <v>511</v>
      </c>
      <c r="D40" t="s">
        <v>513</v>
      </c>
      <c r="E40" t="s">
        <v>512</v>
      </c>
      <c r="F40" s="1">
        <v>44990</v>
      </c>
      <c r="G40" s="45">
        <v>44992.618093703706</v>
      </c>
      <c r="H40" t="s">
        <v>48</v>
      </c>
      <c r="I40" t="s">
        <v>161</v>
      </c>
      <c r="J40" t="s">
        <v>565</v>
      </c>
      <c r="K40" t="s">
        <v>566</v>
      </c>
      <c r="L40" s="11" t="s">
        <v>246</v>
      </c>
    </row>
    <row r="41" spans="1:13" x14ac:dyDescent="0.25">
      <c r="A41">
        <v>40</v>
      </c>
      <c r="B41" s="14">
        <v>84553</v>
      </c>
      <c r="C41" t="s">
        <v>511</v>
      </c>
      <c r="D41" t="s">
        <v>515</v>
      </c>
      <c r="E41" t="s">
        <v>514</v>
      </c>
      <c r="F41" s="1">
        <v>44990</v>
      </c>
      <c r="G41" s="45">
        <v>44992.619321562503</v>
      </c>
      <c r="H41" t="s">
        <v>48</v>
      </c>
      <c r="I41" t="s">
        <v>161</v>
      </c>
      <c r="J41" s="11" t="s">
        <v>246</v>
      </c>
      <c r="L41" s="11" t="s">
        <v>246</v>
      </c>
    </row>
    <row r="42" spans="1:13" x14ac:dyDescent="0.25">
      <c r="A42" t="s">
        <v>555</v>
      </c>
      <c r="F42" s="1"/>
    </row>
    <row r="43" spans="1:13" x14ac:dyDescent="0.25">
      <c r="F43" s="1"/>
      <c r="G43" s="45"/>
    </row>
    <row r="46" spans="1:13" x14ac:dyDescent="0.25">
      <c r="F46" s="1"/>
    </row>
  </sheetData>
  <mergeCells count="3">
    <mergeCell ref="H1:I1"/>
    <mergeCell ref="J1:K1"/>
    <mergeCell ref="L1:M1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6"/>
  <sheetViews>
    <sheetView topLeftCell="A37" zoomScaleNormal="100" workbookViewId="0">
      <selection activeCell="E2" sqref="E2:J41"/>
    </sheetView>
  </sheetViews>
  <sheetFormatPr defaultRowHeight="13.2" x14ac:dyDescent="0.25"/>
  <cols>
    <col min="2" max="2" width="9.109375" bestFit="1" customWidth="1"/>
    <col min="3" max="3" width="15.6640625" bestFit="1" customWidth="1"/>
    <col min="4" max="4" width="15.6640625" customWidth="1"/>
    <col min="5" max="6" width="11.5546875" bestFit="1" customWidth="1"/>
    <col min="7" max="7" width="11.77734375" customWidth="1"/>
    <col min="8" max="8" width="18.88671875" customWidth="1"/>
    <col min="9" max="9" width="11.5546875" bestFit="1" customWidth="1"/>
    <col min="10" max="10" width="14.5546875" bestFit="1" customWidth="1"/>
    <col min="11" max="11" width="11.5546875" bestFit="1" customWidth="1"/>
    <col min="12" max="14" width="11.5546875" customWidth="1"/>
    <col min="15" max="15" width="11" bestFit="1" customWidth="1"/>
  </cols>
  <sheetData>
    <row r="1" spans="2:18" x14ac:dyDescent="0.25">
      <c r="B1" s="1"/>
      <c r="C1" s="49"/>
      <c r="D1" s="49"/>
      <c r="G1" s="49"/>
      <c r="H1" s="49"/>
      <c r="L1" t="s">
        <v>174</v>
      </c>
      <c r="M1" t="s">
        <v>101</v>
      </c>
      <c r="N1" t="s">
        <v>101</v>
      </c>
      <c r="O1" t="s">
        <v>176</v>
      </c>
      <c r="P1" t="s">
        <v>176</v>
      </c>
    </row>
    <row r="2" spans="2:18" x14ac:dyDescent="0.25">
      <c r="B2">
        <v>84100</v>
      </c>
      <c r="C2" t="s">
        <v>385</v>
      </c>
      <c r="D2" t="s">
        <v>561</v>
      </c>
      <c r="E2">
        <v>84100</v>
      </c>
      <c r="F2" t="s">
        <v>461</v>
      </c>
      <c r="G2" t="s">
        <v>462</v>
      </c>
      <c r="H2">
        <v>84100</v>
      </c>
      <c r="I2" t="s">
        <v>385</v>
      </c>
      <c r="J2" t="s">
        <v>441</v>
      </c>
      <c r="L2">
        <v>1</v>
      </c>
      <c r="M2">
        <v>1</v>
      </c>
      <c r="N2">
        <v>1</v>
      </c>
      <c r="Q2">
        <f>SUM(M2:P2)</f>
        <v>2</v>
      </c>
      <c r="R2">
        <f>+Q2-2</f>
        <v>0</v>
      </c>
    </row>
    <row r="3" spans="2:18" x14ac:dyDescent="0.25">
      <c r="B3">
        <v>84101</v>
      </c>
      <c r="C3" t="s">
        <v>385</v>
      </c>
      <c r="D3" t="s">
        <v>561</v>
      </c>
      <c r="E3">
        <v>84101</v>
      </c>
      <c r="F3" t="s">
        <v>461</v>
      </c>
      <c r="G3" t="s">
        <v>462</v>
      </c>
      <c r="H3">
        <v>84101</v>
      </c>
      <c r="I3" t="s">
        <v>385</v>
      </c>
      <c r="J3" t="s">
        <v>441</v>
      </c>
      <c r="L3">
        <v>1</v>
      </c>
      <c r="M3">
        <v>1</v>
      </c>
      <c r="N3">
        <v>1</v>
      </c>
      <c r="Q3">
        <f t="shared" ref="Q3:Q42" si="0">SUM(M3:P3)</f>
        <v>2</v>
      </c>
      <c r="R3">
        <f t="shared" ref="R3:R37" si="1">+Q3-2</f>
        <v>0</v>
      </c>
    </row>
    <row r="4" spans="2:18" x14ac:dyDescent="0.25">
      <c r="B4">
        <v>84102</v>
      </c>
      <c r="C4" t="s">
        <v>385</v>
      </c>
      <c r="D4" t="s">
        <v>561</v>
      </c>
      <c r="E4">
        <v>84102</v>
      </c>
      <c r="F4" t="s">
        <v>563</v>
      </c>
      <c r="G4" t="s">
        <v>564</v>
      </c>
      <c r="H4">
        <v>84102</v>
      </c>
      <c r="I4" t="s">
        <v>385</v>
      </c>
      <c r="J4" t="s">
        <v>441</v>
      </c>
      <c r="L4">
        <v>1</v>
      </c>
      <c r="M4">
        <v>1</v>
      </c>
      <c r="N4">
        <v>1</v>
      </c>
      <c r="Q4">
        <f t="shared" si="0"/>
        <v>2</v>
      </c>
      <c r="R4">
        <f t="shared" si="1"/>
        <v>0</v>
      </c>
    </row>
    <row r="5" spans="2:18" x14ac:dyDescent="0.25">
      <c r="B5">
        <v>84103</v>
      </c>
      <c r="C5" t="s">
        <v>385</v>
      </c>
      <c r="D5" t="s">
        <v>561</v>
      </c>
      <c r="E5">
        <v>84103</v>
      </c>
      <c r="F5" t="s">
        <v>563</v>
      </c>
      <c r="G5" t="s">
        <v>564</v>
      </c>
      <c r="H5">
        <v>84103</v>
      </c>
      <c r="I5" t="s">
        <v>385</v>
      </c>
      <c r="J5" t="s">
        <v>441</v>
      </c>
      <c r="L5">
        <v>1</v>
      </c>
      <c r="M5">
        <v>1</v>
      </c>
      <c r="N5">
        <v>1</v>
      </c>
      <c r="Q5">
        <f t="shared" si="0"/>
        <v>2</v>
      </c>
      <c r="R5">
        <f t="shared" si="1"/>
        <v>0</v>
      </c>
    </row>
    <row r="6" spans="2:18" x14ac:dyDescent="0.25">
      <c r="B6">
        <v>84104</v>
      </c>
      <c r="C6" t="s">
        <v>48</v>
      </c>
      <c r="D6" t="s">
        <v>161</v>
      </c>
      <c r="E6">
        <v>84104</v>
      </c>
      <c r="F6" t="s">
        <v>24</v>
      </c>
      <c r="G6" t="s">
        <v>74</v>
      </c>
      <c r="H6">
        <v>84104</v>
      </c>
      <c r="I6" t="s">
        <v>28</v>
      </c>
      <c r="J6" t="s">
        <v>203</v>
      </c>
      <c r="L6">
        <v>1</v>
      </c>
      <c r="M6">
        <v>1</v>
      </c>
      <c r="N6">
        <v>1</v>
      </c>
      <c r="Q6">
        <f t="shared" si="0"/>
        <v>2</v>
      </c>
      <c r="R6">
        <f t="shared" si="1"/>
        <v>0</v>
      </c>
    </row>
    <row r="7" spans="2:18" x14ac:dyDescent="0.25">
      <c r="B7">
        <v>84150</v>
      </c>
      <c r="C7" t="s">
        <v>478</v>
      </c>
      <c r="D7" t="s">
        <v>479</v>
      </c>
      <c r="E7">
        <v>84150</v>
      </c>
      <c r="F7" t="s">
        <v>565</v>
      </c>
      <c r="G7" t="s">
        <v>566</v>
      </c>
      <c r="H7">
        <v>84150</v>
      </c>
      <c r="I7" t="s">
        <v>567</v>
      </c>
      <c r="J7" t="s">
        <v>568</v>
      </c>
      <c r="L7">
        <v>1</v>
      </c>
      <c r="M7">
        <v>1</v>
      </c>
      <c r="N7">
        <v>1</v>
      </c>
      <c r="Q7">
        <f t="shared" si="0"/>
        <v>2</v>
      </c>
      <c r="R7">
        <f t="shared" si="1"/>
        <v>0</v>
      </c>
    </row>
    <row r="8" spans="2:18" x14ac:dyDescent="0.25">
      <c r="B8">
        <v>84151</v>
      </c>
      <c r="C8" s="47" t="s">
        <v>36</v>
      </c>
      <c r="D8" s="47" t="s">
        <v>37</v>
      </c>
      <c r="E8">
        <v>84151</v>
      </c>
      <c r="F8" t="s">
        <v>234</v>
      </c>
      <c r="G8" t="s">
        <v>122</v>
      </c>
      <c r="H8">
        <v>84151</v>
      </c>
      <c r="I8" t="s">
        <v>58</v>
      </c>
      <c r="J8" t="s">
        <v>59</v>
      </c>
      <c r="Q8">
        <f t="shared" si="0"/>
        <v>0</v>
      </c>
      <c r="R8">
        <f t="shared" si="1"/>
        <v>-2</v>
      </c>
    </row>
    <row r="9" spans="2:18" x14ac:dyDescent="0.25">
      <c r="B9">
        <v>84151</v>
      </c>
      <c r="C9" t="s">
        <v>36</v>
      </c>
      <c r="D9" t="s">
        <v>37</v>
      </c>
      <c r="E9">
        <v>84151</v>
      </c>
      <c r="F9" t="s">
        <v>234</v>
      </c>
      <c r="G9" t="s">
        <v>122</v>
      </c>
      <c r="H9">
        <v>84151</v>
      </c>
      <c r="I9" t="s">
        <v>58</v>
      </c>
      <c r="J9" t="s">
        <v>59</v>
      </c>
      <c r="L9">
        <v>1</v>
      </c>
      <c r="M9">
        <v>1</v>
      </c>
      <c r="N9">
        <v>1</v>
      </c>
      <c r="Q9">
        <f t="shared" si="0"/>
        <v>2</v>
      </c>
      <c r="R9">
        <f t="shared" si="1"/>
        <v>0</v>
      </c>
    </row>
    <row r="10" spans="2:18" x14ac:dyDescent="0.25">
      <c r="B10">
        <v>84152</v>
      </c>
      <c r="C10" t="s">
        <v>478</v>
      </c>
      <c r="D10" t="s">
        <v>479</v>
      </c>
      <c r="E10">
        <v>84152</v>
      </c>
      <c r="F10" t="s">
        <v>565</v>
      </c>
      <c r="G10" t="s">
        <v>566</v>
      </c>
      <c r="H10">
        <v>84152</v>
      </c>
      <c r="I10" t="s">
        <v>567</v>
      </c>
      <c r="J10" t="s">
        <v>568</v>
      </c>
      <c r="L10">
        <v>1</v>
      </c>
      <c r="M10">
        <v>1</v>
      </c>
      <c r="N10">
        <v>1</v>
      </c>
      <c r="Q10">
        <f t="shared" si="0"/>
        <v>2</v>
      </c>
      <c r="R10">
        <f t="shared" si="1"/>
        <v>0</v>
      </c>
    </row>
    <row r="11" spans="2:18" x14ac:dyDescent="0.25">
      <c r="B11">
        <v>84153</v>
      </c>
      <c r="C11" t="s">
        <v>0</v>
      </c>
      <c r="D11" t="s">
        <v>35</v>
      </c>
      <c r="E11">
        <v>84153</v>
      </c>
      <c r="F11" t="s">
        <v>0</v>
      </c>
      <c r="G11" t="s">
        <v>188</v>
      </c>
      <c r="H11">
        <v>84153</v>
      </c>
      <c r="I11" t="s">
        <v>58</v>
      </c>
      <c r="J11" t="s">
        <v>59</v>
      </c>
      <c r="L11">
        <v>1</v>
      </c>
      <c r="M11">
        <v>1</v>
      </c>
      <c r="N11">
        <v>1</v>
      </c>
      <c r="Q11">
        <f t="shared" si="0"/>
        <v>2</v>
      </c>
      <c r="R11">
        <f t="shared" si="1"/>
        <v>0</v>
      </c>
    </row>
    <row r="12" spans="2:18" x14ac:dyDescent="0.25">
      <c r="B12" s="44">
        <v>84154</v>
      </c>
      <c r="C12" t="s">
        <v>478</v>
      </c>
      <c r="D12" t="s">
        <v>479</v>
      </c>
      <c r="E12" s="44">
        <v>84154</v>
      </c>
      <c r="F12" t="s">
        <v>141</v>
      </c>
      <c r="G12" t="s">
        <v>59</v>
      </c>
      <c r="H12" s="44">
        <v>84154</v>
      </c>
      <c r="I12" s="11" t="s">
        <v>246</v>
      </c>
      <c r="L12">
        <v>1</v>
      </c>
      <c r="M12">
        <v>1</v>
      </c>
      <c r="P12">
        <v>1</v>
      </c>
      <c r="Q12">
        <f t="shared" si="0"/>
        <v>2</v>
      </c>
      <c r="R12">
        <f t="shared" si="1"/>
        <v>0</v>
      </c>
    </row>
    <row r="13" spans="2:18" x14ac:dyDescent="0.25">
      <c r="B13">
        <v>84155</v>
      </c>
      <c r="C13" t="s">
        <v>0</v>
      </c>
      <c r="D13" t="s">
        <v>35</v>
      </c>
      <c r="E13">
        <v>84155</v>
      </c>
      <c r="F13" t="s">
        <v>24</v>
      </c>
      <c r="G13" t="s">
        <v>74</v>
      </c>
      <c r="H13">
        <v>84155</v>
      </c>
      <c r="I13" t="s">
        <v>58</v>
      </c>
      <c r="J13" t="s">
        <v>59</v>
      </c>
      <c r="L13">
        <v>1</v>
      </c>
      <c r="M13">
        <v>1</v>
      </c>
      <c r="N13">
        <v>1</v>
      </c>
      <c r="Q13">
        <f t="shared" si="0"/>
        <v>2</v>
      </c>
      <c r="R13">
        <f t="shared" si="1"/>
        <v>0</v>
      </c>
    </row>
    <row r="14" spans="2:18" x14ac:dyDescent="0.25">
      <c r="B14" s="44">
        <v>84156</v>
      </c>
      <c r="C14" t="s">
        <v>461</v>
      </c>
      <c r="D14" t="s">
        <v>462</v>
      </c>
      <c r="E14" s="44">
        <v>84156</v>
      </c>
      <c r="F14" t="s">
        <v>141</v>
      </c>
      <c r="G14" t="s">
        <v>59</v>
      </c>
      <c r="H14" s="44">
        <v>84156</v>
      </c>
      <c r="I14" s="11" t="s">
        <v>246</v>
      </c>
      <c r="L14">
        <v>1</v>
      </c>
      <c r="M14">
        <v>1</v>
      </c>
      <c r="P14">
        <v>1</v>
      </c>
      <c r="Q14">
        <f t="shared" si="0"/>
        <v>2</v>
      </c>
      <c r="R14">
        <f t="shared" si="1"/>
        <v>0</v>
      </c>
    </row>
    <row r="15" spans="2:18" x14ac:dyDescent="0.25">
      <c r="B15" s="14">
        <v>84157</v>
      </c>
      <c r="C15" t="s">
        <v>478</v>
      </c>
      <c r="D15" t="s">
        <v>479</v>
      </c>
      <c r="E15" s="14">
        <v>84157</v>
      </c>
      <c r="F15" s="11" t="s">
        <v>246</v>
      </c>
      <c r="H15" s="14">
        <v>84157</v>
      </c>
      <c r="I15" s="11" t="s">
        <v>246</v>
      </c>
      <c r="L15">
        <v>1</v>
      </c>
      <c r="O15">
        <v>1</v>
      </c>
      <c r="P15">
        <v>1</v>
      </c>
      <c r="Q15">
        <f t="shared" si="0"/>
        <v>2</v>
      </c>
      <c r="R15">
        <f t="shared" si="1"/>
        <v>0</v>
      </c>
    </row>
    <row r="16" spans="2:18" x14ac:dyDescent="0.25">
      <c r="B16">
        <v>84250</v>
      </c>
      <c r="C16" t="s">
        <v>587</v>
      </c>
      <c r="D16" t="s">
        <v>588</v>
      </c>
      <c r="E16">
        <v>84250</v>
      </c>
      <c r="F16" t="s">
        <v>576</v>
      </c>
      <c r="G16" t="s">
        <v>577</v>
      </c>
      <c r="H16">
        <v>84250</v>
      </c>
      <c r="I16" t="s">
        <v>467</v>
      </c>
      <c r="J16" t="s">
        <v>217</v>
      </c>
      <c r="L16">
        <v>1</v>
      </c>
      <c r="M16">
        <v>1</v>
      </c>
      <c r="N16">
        <v>1</v>
      </c>
      <c r="Q16">
        <f t="shared" si="0"/>
        <v>2</v>
      </c>
      <c r="R16">
        <f t="shared" si="1"/>
        <v>0</v>
      </c>
    </row>
    <row r="17" spans="2:18" x14ac:dyDescent="0.25">
      <c r="B17" s="14">
        <v>84251</v>
      </c>
      <c r="C17" t="s">
        <v>463</v>
      </c>
      <c r="D17" t="s">
        <v>462</v>
      </c>
      <c r="E17" s="14">
        <v>84251</v>
      </c>
      <c r="F17" s="11" t="s">
        <v>246</v>
      </c>
      <c r="H17" s="14">
        <v>84251</v>
      </c>
      <c r="I17" s="11" t="s">
        <v>246</v>
      </c>
      <c r="L17">
        <v>1</v>
      </c>
      <c r="O17">
        <v>1</v>
      </c>
      <c r="P17">
        <v>1</v>
      </c>
      <c r="Q17">
        <f t="shared" si="0"/>
        <v>2</v>
      </c>
      <c r="R17">
        <f t="shared" si="1"/>
        <v>0</v>
      </c>
    </row>
    <row r="18" spans="2:18" x14ac:dyDescent="0.25">
      <c r="B18">
        <v>84253</v>
      </c>
      <c r="C18" t="s">
        <v>587</v>
      </c>
      <c r="D18" t="s">
        <v>588</v>
      </c>
      <c r="E18">
        <v>84253</v>
      </c>
      <c r="F18" t="s">
        <v>93</v>
      </c>
      <c r="G18" t="s">
        <v>470</v>
      </c>
      <c r="H18">
        <v>84253</v>
      </c>
      <c r="I18" t="s">
        <v>467</v>
      </c>
      <c r="J18" t="s">
        <v>217</v>
      </c>
      <c r="L18">
        <v>1</v>
      </c>
      <c r="M18">
        <v>1</v>
      </c>
      <c r="N18">
        <v>1</v>
      </c>
      <c r="Q18">
        <f t="shared" si="0"/>
        <v>2</v>
      </c>
      <c r="R18">
        <f t="shared" si="1"/>
        <v>0</v>
      </c>
    </row>
    <row r="19" spans="2:18" x14ac:dyDescent="0.25">
      <c r="B19">
        <v>84254</v>
      </c>
      <c r="C19" t="s">
        <v>574</v>
      </c>
      <c r="D19" t="s">
        <v>575</v>
      </c>
      <c r="E19">
        <v>84254</v>
      </c>
      <c r="F19" t="s">
        <v>576</v>
      </c>
      <c r="G19" t="s">
        <v>577</v>
      </c>
      <c r="H19">
        <v>84254</v>
      </c>
      <c r="I19" t="s">
        <v>350</v>
      </c>
      <c r="J19" t="s">
        <v>351</v>
      </c>
      <c r="L19">
        <v>1</v>
      </c>
      <c r="M19">
        <v>1</v>
      </c>
      <c r="N19">
        <v>1</v>
      </c>
      <c r="Q19">
        <f t="shared" si="0"/>
        <v>2</v>
      </c>
      <c r="R19">
        <f t="shared" si="1"/>
        <v>0</v>
      </c>
    </row>
    <row r="20" spans="2:18" x14ac:dyDescent="0.25">
      <c r="B20">
        <v>84255</v>
      </c>
      <c r="C20" t="s">
        <v>461</v>
      </c>
      <c r="D20" t="s">
        <v>462</v>
      </c>
      <c r="E20">
        <v>84255</v>
      </c>
      <c r="F20" t="s">
        <v>467</v>
      </c>
      <c r="G20" t="s">
        <v>217</v>
      </c>
      <c r="H20">
        <v>84255</v>
      </c>
      <c r="I20" t="s">
        <v>34</v>
      </c>
      <c r="J20" t="s">
        <v>61</v>
      </c>
      <c r="L20">
        <v>1</v>
      </c>
      <c r="M20">
        <v>1</v>
      </c>
      <c r="N20">
        <v>1</v>
      </c>
      <c r="Q20">
        <f t="shared" si="0"/>
        <v>2</v>
      </c>
      <c r="R20">
        <f t="shared" si="1"/>
        <v>0</v>
      </c>
    </row>
    <row r="21" spans="2:18" x14ac:dyDescent="0.25">
      <c r="B21">
        <v>84256</v>
      </c>
      <c r="C21" t="s">
        <v>463</v>
      </c>
      <c r="D21" t="s">
        <v>462</v>
      </c>
      <c r="E21">
        <v>84256</v>
      </c>
      <c r="F21" t="s">
        <v>578</v>
      </c>
      <c r="G21" t="s">
        <v>447</v>
      </c>
      <c r="H21">
        <v>84256</v>
      </c>
      <c r="I21" t="s">
        <v>486</v>
      </c>
      <c r="J21" t="s">
        <v>213</v>
      </c>
      <c r="L21">
        <v>1</v>
      </c>
      <c r="M21">
        <v>1</v>
      </c>
      <c r="N21">
        <v>1</v>
      </c>
      <c r="Q21">
        <f t="shared" si="0"/>
        <v>2</v>
      </c>
      <c r="R21">
        <f t="shared" si="1"/>
        <v>0</v>
      </c>
    </row>
    <row r="22" spans="2:18" x14ac:dyDescent="0.25">
      <c r="B22" s="14">
        <v>84257</v>
      </c>
      <c r="C22" t="s">
        <v>36</v>
      </c>
      <c r="D22" t="s">
        <v>37</v>
      </c>
      <c r="E22" s="14">
        <v>84257</v>
      </c>
      <c r="F22" s="11" t="s">
        <v>246</v>
      </c>
      <c r="H22" s="14">
        <v>84257</v>
      </c>
      <c r="I22" s="11" t="s">
        <v>246</v>
      </c>
      <c r="L22">
        <v>1</v>
      </c>
      <c r="O22">
        <v>1</v>
      </c>
      <c r="P22">
        <v>1</v>
      </c>
      <c r="Q22">
        <f t="shared" si="0"/>
        <v>2</v>
      </c>
      <c r="R22">
        <f t="shared" si="1"/>
        <v>0</v>
      </c>
    </row>
    <row r="23" spans="2:18" x14ac:dyDescent="0.25">
      <c r="B23">
        <v>84258</v>
      </c>
      <c r="C23" t="s">
        <v>463</v>
      </c>
      <c r="D23" t="s">
        <v>462</v>
      </c>
      <c r="E23">
        <v>84258</v>
      </c>
      <c r="F23" t="s">
        <v>578</v>
      </c>
      <c r="G23" t="s">
        <v>447</v>
      </c>
      <c r="H23">
        <v>84258</v>
      </c>
      <c r="I23" t="s">
        <v>486</v>
      </c>
      <c r="J23" t="s">
        <v>213</v>
      </c>
      <c r="L23">
        <v>1</v>
      </c>
      <c r="M23">
        <v>1</v>
      </c>
      <c r="N23">
        <v>1</v>
      </c>
      <c r="Q23">
        <f t="shared" si="0"/>
        <v>2</v>
      </c>
      <c r="R23">
        <f t="shared" si="1"/>
        <v>0</v>
      </c>
    </row>
    <row r="24" spans="2:18" x14ac:dyDescent="0.25">
      <c r="B24" s="14">
        <v>84350</v>
      </c>
      <c r="C24" t="s">
        <v>34</v>
      </c>
      <c r="D24" t="s">
        <v>472</v>
      </c>
      <c r="E24" s="14">
        <v>84350</v>
      </c>
      <c r="F24" s="11" t="s">
        <v>246</v>
      </c>
      <c r="H24" s="14">
        <v>84350</v>
      </c>
      <c r="I24" s="11" t="s">
        <v>246</v>
      </c>
      <c r="L24">
        <v>1</v>
      </c>
      <c r="O24">
        <v>1</v>
      </c>
      <c r="P24">
        <v>1</v>
      </c>
      <c r="Q24">
        <f t="shared" si="0"/>
        <v>2</v>
      </c>
      <c r="R24">
        <f t="shared" si="1"/>
        <v>0</v>
      </c>
    </row>
    <row r="25" spans="2:18" x14ac:dyDescent="0.25">
      <c r="B25">
        <v>84351</v>
      </c>
      <c r="C25" t="s">
        <v>34</v>
      </c>
      <c r="D25" t="s">
        <v>472</v>
      </c>
      <c r="E25">
        <v>84351</v>
      </c>
      <c r="F25" t="s">
        <v>143</v>
      </c>
      <c r="G25" t="s">
        <v>144</v>
      </c>
      <c r="H25">
        <v>84351</v>
      </c>
      <c r="I25" t="s">
        <v>580</v>
      </c>
      <c r="J25" t="s">
        <v>166</v>
      </c>
      <c r="L25">
        <v>1</v>
      </c>
      <c r="M25">
        <v>1</v>
      </c>
      <c r="N25">
        <v>1</v>
      </c>
      <c r="Q25">
        <f t="shared" si="0"/>
        <v>2</v>
      </c>
      <c r="R25">
        <f t="shared" si="1"/>
        <v>0</v>
      </c>
    </row>
    <row r="26" spans="2:18" x14ac:dyDescent="0.25">
      <c r="B26">
        <v>84352</v>
      </c>
      <c r="C26" t="s">
        <v>34</v>
      </c>
      <c r="D26" t="s">
        <v>472</v>
      </c>
      <c r="E26">
        <v>84352</v>
      </c>
      <c r="F26" t="s">
        <v>143</v>
      </c>
      <c r="G26" t="s">
        <v>144</v>
      </c>
      <c r="H26">
        <v>84352</v>
      </c>
      <c r="I26" t="s">
        <v>467</v>
      </c>
      <c r="J26" t="s">
        <v>468</v>
      </c>
      <c r="L26">
        <v>1</v>
      </c>
      <c r="M26">
        <v>1</v>
      </c>
      <c r="N26">
        <v>1</v>
      </c>
      <c r="Q26">
        <f t="shared" si="0"/>
        <v>2</v>
      </c>
      <c r="R26">
        <f t="shared" si="1"/>
        <v>0</v>
      </c>
    </row>
    <row r="27" spans="2:18" x14ac:dyDescent="0.25">
      <c r="B27" s="44">
        <v>84353</v>
      </c>
      <c r="C27" t="s">
        <v>34</v>
      </c>
      <c r="D27" t="s">
        <v>472</v>
      </c>
      <c r="E27" s="44">
        <v>84353</v>
      </c>
      <c r="F27" t="s">
        <v>143</v>
      </c>
      <c r="G27" t="s">
        <v>144</v>
      </c>
      <c r="H27" s="44">
        <v>84353</v>
      </c>
      <c r="I27" s="11" t="s">
        <v>246</v>
      </c>
      <c r="L27">
        <v>1</v>
      </c>
      <c r="M27">
        <v>1</v>
      </c>
      <c r="P27">
        <v>1</v>
      </c>
      <c r="Q27">
        <f t="shared" si="0"/>
        <v>2</v>
      </c>
      <c r="R27">
        <f t="shared" si="1"/>
        <v>0</v>
      </c>
    </row>
    <row r="28" spans="2:18" x14ac:dyDescent="0.25">
      <c r="B28" s="14">
        <v>84354</v>
      </c>
      <c r="C28" t="s">
        <v>48</v>
      </c>
      <c r="D28" t="s">
        <v>161</v>
      </c>
      <c r="E28" s="14">
        <v>84354</v>
      </c>
      <c r="F28" s="11" t="s">
        <v>246</v>
      </c>
      <c r="H28" s="14">
        <v>84354</v>
      </c>
      <c r="I28" s="11" t="s">
        <v>246</v>
      </c>
      <c r="L28">
        <v>1</v>
      </c>
      <c r="O28">
        <v>1</v>
      </c>
      <c r="P28">
        <v>1</v>
      </c>
      <c r="Q28">
        <f t="shared" si="0"/>
        <v>2</v>
      </c>
      <c r="R28">
        <f t="shared" si="1"/>
        <v>0</v>
      </c>
    </row>
    <row r="29" spans="2:18" x14ac:dyDescent="0.25">
      <c r="B29">
        <v>84400</v>
      </c>
      <c r="C29" t="s">
        <v>9</v>
      </c>
      <c r="D29" t="s">
        <v>10</v>
      </c>
      <c r="E29">
        <v>84400</v>
      </c>
      <c r="F29" t="s">
        <v>580</v>
      </c>
      <c r="G29" t="s">
        <v>166</v>
      </c>
      <c r="H29">
        <v>84400</v>
      </c>
      <c r="I29" t="s">
        <v>350</v>
      </c>
      <c r="J29" t="s">
        <v>351</v>
      </c>
      <c r="L29">
        <v>1</v>
      </c>
      <c r="M29">
        <v>1</v>
      </c>
      <c r="N29">
        <v>1</v>
      </c>
      <c r="Q29">
        <f t="shared" si="0"/>
        <v>2</v>
      </c>
      <c r="R29">
        <f t="shared" si="1"/>
        <v>0</v>
      </c>
    </row>
    <row r="30" spans="2:18" x14ac:dyDescent="0.25">
      <c r="B30">
        <v>84401</v>
      </c>
      <c r="C30" t="s">
        <v>14</v>
      </c>
      <c r="D30" t="s">
        <v>15</v>
      </c>
      <c r="E30">
        <v>84401</v>
      </c>
      <c r="F30" t="s">
        <v>9</v>
      </c>
      <c r="G30" t="s">
        <v>10</v>
      </c>
      <c r="H30">
        <v>84401</v>
      </c>
      <c r="I30" t="s">
        <v>36</v>
      </c>
      <c r="J30" t="s">
        <v>37</v>
      </c>
      <c r="L30">
        <v>1</v>
      </c>
      <c r="M30">
        <v>1</v>
      </c>
      <c r="N30">
        <v>1</v>
      </c>
      <c r="Q30">
        <f t="shared" si="0"/>
        <v>2</v>
      </c>
      <c r="R30">
        <f t="shared" si="1"/>
        <v>0</v>
      </c>
    </row>
    <row r="31" spans="2:18" x14ac:dyDescent="0.25">
      <c r="B31">
        <v>84402</v>
      </c>
      <c r="C31" t="s">
        <v>205</v>
      </c>
      <c r="D31" t="s">
        <v>181</v>
      </c>
      <c r="E31">
        <v>84402</v>
      </c>
      <c r="F31" t="s">
        <v>0</v>
      </c>
      <c r="G31" t="s">
        <v>188</v>
      </c>
      <c r="H31">
        <v>84402</v>
      </c>
      <c r="I31" t="s">
        <v>36</v>
      </c>
      <c r="J31" t="s">
        <v>37</v>
      </c>
      <c r="L31">
        <v>1</v>
      </c>
      <c r="M31">
        <v>1</v>
      </c>
      <c r="N31">
        <v>1</v>
      </c>
      <c r="Q31">
        <f t="shared" si="0"/>
        <v>2</v>
      </c>
      <c r="R31">
        <f t="shared" si="1"/>
        <v>0</v>
      </c>
    </row>
    <row r="32" spans="2:18" x14ac:dyDescent="0.25">
      <c r="B32" s="43">
        <v>84403</v>
      </c>
      <c r="C32" t="s">
        <v>576</v>
      </c>
      <c r="D32" t="s">
        <v>577</v>
      </c>
      <c r="E32" s="43">
        <v>84403</v>
      </c>
      <c r="F32" t="s">
        <v>13</v>
      </c>
      <c r="G32" t="s">
        <v>583</v>
      </c>
      <c r="H32" s="43">
        <v>84403</v>
      </c>
      <c r="I32" t="s">
        <v>52</v>
      </c>
      <c r="J32" t="s">
        <v>53</v>
      </c>
      <c r="L32">
        <v>1</v>
      </c>
      <c r="M32">
        <v>1</v>
      </c>
      <c r="N32">
        <v>1</v>
      </c>
      <c r="Q32">
        <f t="shared" si="0"/>
        <v>2</v>
      </c>
      <c r="R32">
        <f t="shared" si="1"/>
        <v>0</v>
      </c>
    </row>
    <row r="33" spans="2:18" x14ac:dyDescent="0.25">
      <c r="B33" s="44">
        <v>84404</v>
      </c>
      <c r="C33" t="s">
        <v>185</v>
      </c>
      <c r="D33" t="s">
        <v>124</v>
      </c>
      <c r="E33" s="44">
        <v>84404</v>
      </c>
      <c r="F33" t="s">
        <v>34</v>
      </c>
      <c r="G33" t="s">
        <v>61</v>
      </c>
      <c r="H33" s="44">
        <v>84404</v>
      </c>
      <c r="I33" s="11" t="s">
        <v>246</v>
      </c>
      <c r="L33">
        <v>1</v>
      </c>
      <c r="M33">
        <v>1</v>
      </c>
      <c r="P33">
        <v>1</v>
      </c>
      <c r="Q33">
        <f t="shared" si="0"/>
        <v>2</v>
      </c>
      <c r="R33">
        <f t="shared" si="1"/>
        <v>0</v>
      </c>
    </row>
    <row r="34" spans="2:18" x14ac:dyDescent="0.25">
      <c r="B34">
        <v>84470</v>
      </c>
      <c r="C34" t="s">
        <v>463</v>
      </c>
      <c r="D34" t="s">
        <v>462</v>
      </c>
      <c r="E34">
        <v>84470</v>
      </c>
      <c r="F34" t="s">
        <v>45</v>
      </c>
      <c r="G34" t="s">
        <v>250</v>
      </c>
      <c r="H34">
        <v>84470</v>
      </c>
      <c r="I34" t="s">
        <v>205</v>
      </c>
      <c r="J34" t="s">
        <v>181</v>
      </c>
      <c r="L34">
        <v>1</v>
      </c>
      <c r="M34">
        <v>1</v>
      </c>
      <c r="N34">
        <v>1</v>
      </c>
      <c r="Q34">
        <f t="shared" si="0"/>
        <v>2</v>
      </c>
      <c r="R34">
        <f t="shared" si="1"/>
        <v>0</v>
      </c>
    </row>
    <row r="35" spans="2:18" x14ac:dyDescent="0.25">
      <c r="B35" s="14">
        <v>84471</v>
      </c>
      <c r="C35" t="s">
        <v>0</v>
      </c>
      <c r="D35" t="s">
        <v>35</v>
      </c>
      <c r="E35" s="14">
        <v>84471</v>
      </c>
      <c r="F35" s="11" t="s">
        <v>246</v>
      </c>
      <c r="H35" s="14">
        <v>84471</v>
      </c>
      <c r="I35" s="11" t="s">
        <v>246</v>
      </c>
      <c r="L35">
        <v>1</v>
      </c>
      <c r="M35">
        <v>0</v>
      </c>
      <c r="O35">
        <v>1</v>
      </c>
      <c r="P35">
        <v>1</v>
      </c>
      <c r="Q35">
        <f t="shared" si="0"/>
        <v>2</v>
      </c>
      <c r="R35">
        <f t="shared" si="1"/>
        <v>0</v>
      </c>
    </row>
    <row r="36" spans="2:18" x14ac:dyDescent="0.25">
      <c r="B36">
        <v>84500</v>
      </c>
      <c r="C36" t="s">
        <v>141</v>
      </c>
      <c r="D36" t="s">
        <v>59</v>
      </c>
      <c r="E36">
        <v>84500</v>
      </c>
      <c r="F36" t="s">
        <v>69</v>
      </c>
      <c r="G36" t="s">
        <v>131</v>
      </c>
      <c r="H36">
        <v>84500</v>
      </c>
      <c r="I36" t="s">
        <v>13</v>
      </c>
      <c r="J36" t="s">
        <v>583</v>
      </c>
      <c r="L36">
        <v>1</v>
      </c>
      <c r="M36">
        <v>1</v>
      </c>
      <c r="N36">
        <v>1</v>
      </c>
      <c r="Q36">
        <f t="shared" si="0"/>
        <v>2</v>
      </c>
      <c r="R36">
        <f t="shared" si="1"/>
        <v>0</v>
      </c>
    </row>
    <row r="37" spans="2:18" x14ac:dyDescent="0.25">
      <c r="B37">
        <v>84501</v>
      </c>
      <c r="C37" t="s">
        <v>141</v>
      </c>
      <c r="D37" t="s">
        <v>59</v>
      </c>
      <c r="E37">
        <v>84501</v>
      </c>
      <c r="F37" t="s">
        <v>69</v>
      </c>
      <c r="G37" t="s">
        <v>131</v>
      </c>
      <c r="H37">
        <v>84501</v>
      </c>
      <c r="I37" t="s">
        <v>13</v>
      </c>
      <c r="J37" t="s">
        <v>583</v>
      </c>
      <c r="L37">
        <v>1</v>
      </c>
      <c r="M37">
        <v>1</v>
      </c>
      <c r="N37">
        <v>1</v>
      </c>
      <c r="Q37">
        <f t="shared" si="0"/>
        <v>2</v>
      </c>
      <c r="R37">
        <f t="shared" si="1"/>
        <v>0</v>
      </c>
    </row>
    <row r="38" spans="2:18" x14ac:dyDescent="0.25">
      <c r="B38" s="14">
        <v>84550</v>
      </c>
      <c r="C38" t="s">
        <v>248</v>
      </c>
      <c r="D38" t="s">
        <v>249</v>
      </c>
      <c r="E38" s="14">
        <v>84550</v>
      </c>
      <c r="F38" s="11" t="s">
        <v>246</v>
      </c>
      <c r="H38" s="14">
        <v>84550</v>
      </c>
      <c r="I38" s="11" t="s">
        <v>246</v>
      </c>
      <c r="L38">
        <v>1</v>
      </c>
      <c r="O38">
        <v>1</v>
      </c>
      <c r="P38">
        <v>1</v>
      </c>
      <c r="Q38">
        <f t="shared" si="0"/>
        <v>2</v>
      </c>
    </row>
    <row r="39" spans="2:18" x14ac:dyDescent="0.25">
      <c r="B39">
        <v>84551</v>
      </c>
      <c r="C39" t="s">
        <v>248</v>
      </c>
      <c r="D39" t="s">
        <v>249</v>
      </c>
      <c r="E39">
        <v>84551</v>
      </c>
      <c r="F39" t="s">
        <v>234</v>
      </c>
      <c r="G39" t="s">
        <v>122</v>
      </c>
      <c r="H39">
        <v>84551</v>
      </c>
      <c r="I39" t="s">
        <v>578</v>
      </c>
      <c r="J39" t="s">
        <v>447</v>
      </c>
      <c r="L39">
        <v>1</v>
      </c>
      <c r="M39">
        <v>1</v>
      </c>
      <c r="N39">
        <v>1</v>
      </c>
      <c r="Q39">
        <f t="shared" si="0"/>
        <v>2</v>
      </c>
    </row>
    <row r="40" spans="2:18" x14ac:dyDescent="0.25">
      <c r="B40" s="44">
        <v>84552</v>
      </c>
      <c r="C40" t="s">
        <v>48</v>
      </c>
      <c r="D40" t="s">
        <v>161</v>
      </c>
      <c r="E40" s="44">
        <v>84552</v>
      </c>
      <c r="F40" t="s">
        <v>565</v>
      </c>
      <c r="G40" t="s">
        <v>566</v>
      </c>
      <c r="H40" s="44">
        <v>84552</v>
      </c>
      <c r="I40" s="11" t="s">
        <v>246</v>
      </c>
      <c r="L40">
        <v>1</v>
      </c>
      <c r="M40">
        <v>1</v>
      </c>
      <c r="P40">
        <v>1</v>
      </c>
      <c r="Q40">
        <f t="shared" si="0"/>
        <v>2</v>
      </c>
    </row>
    <row r="41" spans="2:18" x14ac:dyDescent="0.25">
      <c r="B41" s="14">
        <v>84553</v>
      </c>
      <c r="C41" t="s">
        <v>48</v>
      </c>
      <c r="D41" t="s">
        <v>161</v>
      </c>
      <c r="E41" s="14">
        <v>84553</v>
      </c>
      <c r="F41" s="11" t="s">
        <v>246</v>
      </c>
      <c r="H41" s="14">
        <v>84553</v>
      </c>
      <c r="I41" s="11" t="s">
        <v>246</v>
      </c>
      <c r="L41">
        <v>1</v>
      </c>
      <c r="O41">
        <v>1</v>
      </c>
      <c r="P41">
        <v>1</v>
      </c>
      <c r="Q41">
        <f t="shared" si="0"/>
        <v>2</v>
      </c>
    </row>
    <row r="42" spans="2:18" x14ac:dyDescent="0.25">
      <c r="Q42">
        <f t="shared" si="0"/>
        <v>0</v>
      </c>
    </row>
    <row r="53" spans="12:18" x14ac:dyDescent="0.25">
      <c r="Q53">
        <f t="shared" ref="Q53" si="2">SUM(O53:P53)</f>
        <v>0</v>
      </c>
    </row>
    <row r="54" spans="12:18" x14ac:dyDescent="0.25">
      <c r="L54">
        <f t="shared" ref="L54:Q54" si="3">SUM(L2:L53)</f>
        <v>39</v>
      </c>
      <c r="M54">
        <f t="shared" si="3"/>
        <v>31</v>
      </c>
      <c r="N54">
        <f t="shared" si="3"/>
        <v>26</v>
      </c>
      <c r="O54">
        <f t="shared" si="3"/>
        <v>8</v>
      </c>
      <c r="P54">
        <f t="shared" si="3"/>
        <v>13</v>
      </c>
      <c r="Q54">
        <f t="shared" si="3"/>
        <v>78</v>
      </c>
      <c r="R54">
        <f>+O54+P54</f>
        <v>21</v>
      </c>
    </row>
    <row r="56" spans="12:18" x14ac:dyDescent="0.25">
      <c r="L56">
        <f>+L54*2</f>
        <v>78</v>
      </c>
      <c r="M56">
        <f>SUM(M54:P54)</f>
        <v>78</v>
      </c>
      <c r="O56">
        <f>SUM(O54:P54)</f>
        <v>21</v>
      </c>
    </row>
  </sheetData>
  <mergeCells count="2">
    <mergeCell ref="G1:H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49"/>
      <c r="D1" s="49"/>
      <c r="E1" s="2"/>
      <c r="F1" s="2"/>
      <c r="G1" s="2"/>
      <c r="H1" s="2"/>
      <c r="I1" s="2"/>
      <c r="J1" s="2"/>
    </row>
    <row r="2" spans="2:10" x14ac:dyDescent="0.25">
      <c r="B2" t="s">
        <v>153</v>
      </c>
      <c r="C2" s="2" t="s">
        <v>151</v>
      </c>
      <c r="D2" s="2" t="s">
        <v>152</v>
      </c>
      <c r="E2" s="2" t="s">
        <v>154</v>
      </c>
      <c r="F2" s="2"/>
      <c r="G2" s="2"/>
      <c r="H2" s="2"/>
      <c r="I2" s="2"/>
      <c r="J2" s="2"/>
    </row>
    <row r="3" spans="2:10" x14ac:dyDescent="0.25">
      <c r="E3" s="7"/>
      <c r="J3" s="2"/>
    </row>
    <row r="4" spans="2:10" x14ac:dyDescent="0.25">
      <c r="E4" s="7"/>
      <c r="J4" s="2"/>
    </row>
    <row r="5" spans="2:10" x14ac:dyDescent="0.25">
      <c r="E5" s="7"/>
      <c r="J5" s="2"/>
    </row>
    <row r="6" spans="2:10" x14ac:dyDescent="0.25">
      <c r="E6" s="7"/>
      <c r="J6" s="2"/>
    </row>
    <row r="7" spans="2:10" x14ac:dyDescent="0.25">
      <c r="E7" s="7"/>
      <c r="J7" s="2"/>
    </row>
    <row r="8" spans="2:10" x14ac:dyDescent="0.25">
      <c r="E8" s="7"/>
      <c r="J8" s="2"/>
    </row>
    <row r="9" spans="2:10" x14ac:dyDescent="0.25">
      <c r="E9" s="7"/>
      <c r="J9" s="2"/>
    </row>
    <row r="10" spans="2:10" x14ac:dyDescent="0.25">
      <c r="E10" s="7"/>
      <c r="J10" s="2"/>
    </row>
    <row r="11" spans="2:10" x14ac:dyDescent="0.25">
      <c r="E11" s="7"/>
      <c r="J11" s="2"/>
    </row>
    <row r="12" spans="2:10" x14ac:dyDescent="0.25">
      <c r="E12" s="7"/>
      <c r="J12" s="2"/>
    </row>
    <row r="13" spans="2:10" x14ac:dyDescent="0.25"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154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96"/>
  <sheetViews>
    <sheetView tabSelected="1" topLeftCell="H1" zoomScaleNormal="100" workbookViewId="0">
      <selection activeCell="T13" sqref="T13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4" width="9.109375" style="16"/>
    <col min="25" max="25" width="10.44140625" style="16" bestFit="1" customWidth="1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44993</v>
      </c>
      <c r="AG1" s="17" t="s">
        <v>100</v>
      </c>
      <c r="AH1" s="17" t="s">
        <v>97</v>
      </c>
      <c r="AI1" s="17" t="s">
        <v>101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50"/>
      <c r="Q3" s="50"/>
      <c r="R3" s="50"/>
      <c r="S3" s="17"/>
      <c r="T3" s="17"/>
      <c r="U3" s="17"/>
      <c r="V3" s="17"/>
      <c r="W3" s="17"/>
      <c r="X3" s="17" t="s">
        <v>119</v>
      </c>
      <c r="Y3" s="41">
        <v>44661</v>
      </c>
      <c r="Z3" s="17" t="s">
        <v>102</v>
      </c>
      <c r="AA3" s="17" t="s">
        <v>115</v>
      </c>
      <c r="AB3" s="17" t="s">
        <v>118</v>
      </c>
      <c r="AC3" s="17" t="s">
        <v>177</v>
      </c>
      <c r="AD3" s="17" t="s">
        <v>118</v>
      </c>
      <c r="AE3" s="17" t="s">
        <v>118</v>
      </c>
      <c r="AF3" s="17" t="s">
        <v>177</v>
      </c>
      <c r="AH3" s="16" t="s">
        <v>246</v>
      </c>
      <c r="AI3" s="18">
        <v>30</v>
      </c>
      <c r="AJ3" s="17"/>
      <c r="AK3" s="17"/>
    </row>
    <row r="4" spans="1:38" x14ac:dyDescent="0.25">
      <c r="A4" s="17" t="s">
        <v>151</v>
      </c>
      <c r="B4" s="17" t="s">
        <v>152</v>
      </c>
      <c r="C4" s="17" t="s">
        <v>111</v>
      </c>
      <c r="D4" s="17" t="s">
        <v>97</v>
      </c>
      <c r="E4" s="17" t="s">
        <v>101</v>
      </c>
      <c r="F4" s="17" t="s">
        <v>103</v>
      </c>
      <c r="G4" s="17" t="s">
        <v>104</v>
      </c>
      <c r="H4" s="17" t="s">
        <v>105</v>
      </c>
      <c r="I4" s="17" t="s">
        <v>106</v>
      </c>
      <c r="J4" s="17" t="s">
        <v>113</v>
      </c>
      <c r="K4" s="17" t="s">
        <v>98</v>
      </c>
      <c r="L4" s="17" t="s">
        <v>99</v>
      </c>
      <c r="M4" s="17" t="s">
        <v>107</v>
      </c>
      <c r="N4" s="17" t="s">
        <v>108</v>
      </c>
      <c r="O4" s="17" t="s">
        <v>114</v>
      </c>
      <c r="P4" s="17" t="s">
        <v>109</v>
      </c>
      <c r="Q4" s="17" t="s">
        <v>110</v>
      </c>
      <c r="R4" s="17" t="s">
        <v>150</v>
      </c>
      <c r="S4" s="17" t="s">
        <v>157</v>
      </c>
      <c r="T4" s="17" t="s">
        <v>178</v>
      </c>
      <c r="U4" s="17" t="s">
        <v>264</v>
      </c>
      <c r="V4" s="2" t="s">
        <v>396</v>
      </c>
      <c r="W4" s="2" t="s">
        <v>453</v>
      </c>
      <c r="X4" s="17" t="s">
        <v>114</v>
      </c>
      <c r="Y4" s="41" t="s">
        <v>477</v>
      </c>
      <c r="Z4" s="17" t="s">
        <v>112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31" t="s">
        <v>34</v>
      </c>
      <c r="B5" s="31" t="s">
        <v>61</v>
      </c>
      <c r="C5" s="17"/>
      <c r="D5" s="17"/>
      <c r="E5" s="17"/>
      <c r="F5" s="40"/>
      <c r="G5" s="40"/>
      <c r="H5" s="17"/>
      <c r="I5" s="17"/>
      <c r="J5" s="16">
        <f t="shared" ref="J5" si="0">COUNT(F5:I5)</f>
        <v>0</v>
      </c>
      <c r="K5">
        <v>84404</v>
      </c>
      <c r="L5" s="16">
        <v>84255</v>
      </c>
      <c r="O5" s="16">
        <f t="shared" ref="O5:O70" si="1">COUNT(K5:N5)</f>
        <v>2</v>
      </c>
      <c r="P5" s="40"/>
      <c r="Q5" s="40"/>
      <c r="R5" s="40"/>
      <c r="S5" s="40"/>
      <c r="T5" s="40"/>
      <c r="U5" s="17"/>
      <c r="V5" s="2"/>
      <c r="W5" s="2"/>
      <c r="X5" s="16">
        <f>COUNT(P5:W5)</f>
        <v>0</v>
      </c>
      <c r="Y5" s="18">
        <f>+J5*0</f>
        <v>0</v>
      </c>
      <c r="Z5" s="21">
        <f>+(J5*40)+(O5*30)+(X5*30)+Y5</f>
        <v>60</v>
      </c>
      <c r="AA5" t="s">
        <v>116</v>
      </c>
      <c r="AB5" s="39">
        <v>44993</v>
      </c>
      <c r="AC5" s="19"/>
      <c r="AD5" s="19"/>
      <c r="AE5" s="19"/>
      <c r="AF5" s="19"/>
      <c r="AH5" s="18"/>
      <c r="AI5" s="18"/>
      <c r="AL5" s="20"/>
    </row>
    <row r="6" spans="1:38" x14ac:dyDescent="0.25">
      <c r="A6" t="s">
        <v>574</v>
      </c>
      <c r="B6" t="s">
        <v>575</v>
      </c>
      <c r="C6" s="17"/>
      <c r="D6" s="17"/>
      <c r="E6" s="17"/>
      <c r="F6" s="40">
        <v>84254</v>
      </c>
      <c r="G6" s="40"/>
      <c r="H6" s="17"/>
      <c r="I6" s="17"/>
      <c r="J6" s="16">
        <f t="shared" ref="J6:J77" si="2">COUNT(F6:I6)</f>
        <v>1</v>
      </c>
      <c r="K6"/>
      <c r="O6" s="16">
        <f t="shared" si="1"/>
        <v>0</v>
      </c>
      <c r="P6" s="40"/>
      <c r="Q6" s="40"/>
      <c r="R6" s="40"/>
      <c r="S6" s="40"/>
      <c r="T6" s="40"/>
      <c r="U6" s="17"/>
      <c r="V6" s="2"/>
      <c r="W6" s="2"/>
      <c r="X6" s="16">
        <f t="shared" ref="X6:X11" si="3">COUNT(P6:W6)</f>
        <v>0</v>
      </c>
      <c r="Y6" s="18">
        <f t="shared" ref="Y6:Y11" si="4">+J6*0</f>
        <v>0</v>
      </c>
      <c r="Z6" s="21">
        <f t="shared" ref="Z6:Z11" si="5">+(J6*40)+(O6*30)+(X6*30)+Y6</f>
        <v>40</v>
      </c>
      <c r="AA6" t="s">
        <v>116</v>
      </c>
      <c r="AB6" s="39">
        <v>44993</v>
      </c>
      <c r="AC6" s="19"/>
      <c r="AD6" s="19"/>
      <c r="AE6" s="19"/>
      <c r="AF6" s="19"/>
      <c r="AH6" s="18"/>
      <c r="AI6" s="18"/>
      <c r="AL6" s="20"/>
    </row>
    <row r="7" spans="1:38" x14ac:dyDescent="0.25">
      <c r="A7" s="31" t="s">
        <v>298</v>
      </c>
      <c r="B7" s="31" t="s">
        <v>297</v>
      </c>
      <c r="C7" s="31"/>
      <c r="D7" s="33"/>
      <c r="E7" s="30"/>
      <c r="F7"/>
      <c r="G7"/>
      <c r="H7"/>
      <c r="I7"/>
      <c r="J7" s="16">
        <f t="shared" si="2"/>
        <v>0</v>
      </c>
      <c r="K7"/>
      <c r="O7" s="16">
        <f t="shared" si="1"/>
        <v>0</v>
      </c>
      <c r="P7" s="40"/>
      <c r="Q7" s="40"/>
      <c r="R7" s="40"/>
      <c r="S7" s="40"/>
      <c r="T7" s="40"/>
      <c r="U7" s="17"/>
      <c r="V7" s="2"/>
      <c r="W7" s="2"/>
      <c r="X7" s="16">
        <f t="shared" si="3"/>
        <v>0</v>
      </c>
      <c r="Y7" s="18">
        <f t="shared" si="4"/>
        <v>0</v>
      </c>
      <c r="Z7" s="21">
        <f t="shared" si="5"/>
        <v>0</v>
      </c>
      <c r="AA7" t="s">
        <v>116</v>
      </c>
      <c r="AB7" s="1"/>
      <c r="AC7" s="18"/>
      <c r="AE7" s="18"/>
      <c r="AH7" s="18"/>
      <c r="AI7" s="18"/>
      <c r="AL7" s="20"/>
    </row>
    <row r="8" spans="1:38" x14ac:dyDescent="0.25">
      <c r="A8" s="51" t="s">
        <v>592</v>
      </c>
      <c r="B8" s="51" t="s">
        <v>593</v>
      </c>
      <c r="C8" s="31"/>
      <c r="D8" s="33"/>
      <c r="E8" s="30"/>
      <c r="F8"/>
      <c r="G8"/>
      <c r="H8"/>
      <c r="I8"/>
      <c r="J8" s="16">
        <f t="shared" ref="J8" si="6">COUNT(F8:I8)</f>
        <v>0</v>
      </c>
      <c r="K8"/>
      <c r="O8" s="16">
        <f t="shared" ref="O8" si="7">COUNT(K8:N8)</f>
        <v>0</v>
      </c>
      <c r="P8" s="40"/>
      <c r="Q8" s="40"/>
      <c r="R8" s="40"/>
      <c r="S8" s="40"/>
      <c r="T8" s="40"/>
      <c r="U8" s="17"/>
      <c r="V8" s="2"/>
      <c r="W8" s="2"/>
      <c r="X8" s="16">
        <f t="shared" ref="X8" si="8">COUNT(P8:W8)</f>
        <v>0</v>
      </c>
      <c r="Y8" s="18">
        <f t="shared" ref="Y8" si="9">+J8*0</f>
        <v>0</v>
      </c>
      <c r="Z8" s="21">
        <f t="shared" ref="Z8" si="10">+(J8*40)+(O8*30)+(X8*30)+Y8</f>
        <v>0</v>
      </c>
      <c r="AA8" s="14" t="s">
        <v>556</v>
      </c>
      <c r="AB8" s="1"/>
      <c r="AC8" s="18"/>
      <c r="AE8" s="18"/>
      <c r="AH8" s="18"/>
      <c r="AI8" s="18"/>
      <c r="AL8" s="20"/>
    </row>
    <row r="9" spans="1:38" x14ac:dyDescent="0.25">
      <c r="A9" t="s">
        <v>478</v>
      </c>
      <c r="B9" t="s">
        <v>479</v>
      </c>
      <c r="C9" s="31"/>
      <c r="D9" s="33"/>
      <c r="E9" s="30"/>
      <c r="F9">
        <v>84150</v>
      </c>
      <c r="G9">
        <v>84152</v>
      </c>
      <c r="H9">
        <v>84154</v>
      </c>
      <c r="I9">
        <v>85157</v>
      </c>
      <c r="J9" s="16">
        <f t="shared" si="2"/>
        <v>4</v>
      </c>
      <c r="K9"/>
      <c r="O9" s="16">
        <f t="shared" si="1"/>
        <v>0</v>
      </c>
      <c r="P9" s="40">
        <v>85154</v>
      </c>
      <c r="Q9" s="40">
        <v>84157</v>
      </c>
      <c r="R9" s="40">
        <v>84157</v>
      </c>
      <c r="S9" s="40"/>
      <c r="T9" s="40"/>
      <c r="U9" s="17"/>
      <c r="V9" s="2"/>
      <c r="W9" s="2"/>
      <c r="X9" s="16">
        <f t="shared" si="3"/>
        <v>3</v>
      </c>
      <c r="Y9" s="18">
        <f t="shared" si="4"/>
        <v>0</v>
      </c>
      <c r="Z9" s="21">
        <f t="shared" si="5"/>
        <v>250</v>
      </c>
      <c r="AA9" t="s">
        <v>116</v>
      </c>
      <c r="AB9" s="1">
        <v>44993</v>
      </c>
      <c r="AC9" s="18"/>
      <c r="AE9" s="18"/>
      <c r="AH9" s="18"/>
      <c r="AI9" s="18"/>
      <c r="AL9" s="20"/>
    </row>
    <row r="10" spans="1:38" x14ac:dyDescent="0.25">
      <c r="A10" s="31" t="s">
        <v>227</v>
      </c>
      <c r="B10" s="31" t="s">
        <v>228</v>
      </c>
      <c r="C10" s="31">
        <v>8</v>
      </c>
      <c r="D10" s="33">
        <v>29</v>
      </c>
      <c r="E10" s="30">
        <v>25</v>
      </c>
      <c r="F10"/>
      <c r="G10"/>
      <c r="J10" s="16">
        <f t="shared" si="2"/>
        <v>0</v>
      </c>
      <c r="K10"/>
      <c r="O10" s="16">
        <f t="shared" si="1"/>
        <v>0</v>
      </c>
      <c r="P10" s="40"/>
      <c r="Q10" s="40"/>
      <c r="R10" s="40"/>
      <c r="S10" s="40"/>
      <c r="T10" s="40"/>
      <c r="U10" s="17"/>
      <c r="V10" s="2"/>
      <c r="W10" s="2"/>
      <c r="X10" s="16">
        <f t="shared" si="3"/>
        <v>0</v>
      </c>
      <c r="Y10" s="18">
        <f t="shared" si="4"/>
        <v>0</v>
      </c>
      <c r="Z10" s="21">
        <f t="shared" si="5"/>
        <v>0</v>
      </c>
      <c r="AA10" s="31" t="s">
        <v>116</v>
      </c>
      <c r="AB10" s="15"/>
      <c r="AC10" s="18"/>
      <c r="AE10" s="18"/>
      <c r="AF10" s="24"/>
      <c r="AL10" s="20"/>
    </row>
    <row r="11" spans="1:38" x14ac:dyDescent="0.25">
      <c r="A11" t="s">
        <v>475</v>
      </c>
      <c r="B11" t="s">
        <v>476</v>
      </c>
      <c r="C11" s="31"/>
      <c r="D11" s="33"/>
      <c r="E11" s="30"/>
      <c r="F11"/>
      <c r="G11"/>
      <c r="J11" s="16">
        <f t="shared" si="2"/>
        <v>0</v>
      </c>
      <c r="K11"/>
      <c r="O11" s="16">
        <f t="shared" si="1"/>
        <v>0</v>
      </c>
      <c r="P11" s="40"/>
      <c r="Q11" s="40"/>
      <c r="R11" s="40"/>
      <c r="S11" s="40"/>
      <c r="T11" s="40"/>
      <c r="U11" s="17"/>
      <c r="V11" s="2"/>
      <c r="W11" s="2"/>
      <c r="X11" s="16">
        <f t="shared" si="3"/>
        <v>0</v>
      </c>
      <c r="Y11" s="18">
        <f t="shared" si="4"/>
        <v>0</v>
      </c>
      <c r="Z11" s="21">
        <f t="shared" si="5"/>
        <v>0</v>
      </c>
      <c r="AA11" s="31" t="s">
        <v>116</v>
      </c>
      <c r="AB11" s="15"/>
      <c r="AC11" s="18"/>
      <c r="AE11" s="18"/>
      <c r="AF11" s="24"/>
      <c r="AL11" s="20"/>
    </row>
    <row r="12" spans="1:38" x14ac:dyDescent="0.25">
      <c r="A12" t="s">
        <v>567</v>
      </c>
      <c r="B12" t="s">
        <v>568</v>
      </c>
      <c r="C12" s="31"/>
      <c r="D12" s="33"/>
      <c r="E12" s="30"/>
      <c r="F12"/>
      <c r="G12"/>
      <c r="J12" s="16">
        <f t="shared" si="2"/>
        <v>0</v>
      </c>
      <c r="K12">
        <v>84150</v>
      </c>
      <c r="L12" s="16">
        <v>84152</v>
      </c>
      <c r="O12" s="16">
        <f t="shared" si="1"/>
        <v>2</v>
      </c>
      <c r="P12" s="40"/>
      <c r="Q12" s="40"/>
      <c r="R12" s="40"/>
      <c r="S12" s="40"/>
      <c r="T12" s="40"/>
      <c r="U12" s="17"/>
      <c r="V12" s="2"/>
      <c r="W12" s="2"/>
      <c r="X12" s="16">
        <f t="shared" ref="X12:X76" si="11">COUNT(P12:W12)</f>
        <v>0</v>
      </c>
      <c r="Y12" s="18">
        <f t="shared" ref="Y12:Y76" si="12">+J12*0</f>
        <v>0</v>
      </c>
      <c r="Z12" s="21">
        <f t="shared" ref="Z12:Z76" si="13">+(J12*40)+(O12*30)+(X12*30)+Y12</f>
        <v>60</v>
      </c>
      <c r="AA12" s="31" t="s">
        <v>116</v>
      </c>
      <c r="AB12" s="15">
        <v>44998</v>
      </c>
      <c r="AC12" s="18">
        <v>60</v>
      </c>
      <c r="AE12" s="18"/>
      <c r="AF12" s="24"/>
      <c r="AL12" s="20"/>
    </row>
    <row r="13" spans="1:38" x14ac:dyDescent="0.25">
      <c r="A13" t="s">
        <v>587</v>
      </c>
      <c r="B13" t="s">
        <v>588</v>
      </c>
      <c r="C13" s="31"/>
      <c r="D13" s="33"/>
      <c r="E13" s="30"/>
      <c r="F13">
        <v>84250</v>
      </c>
      <c r="G13">
        <v>84253</v>
      </c>
      <c r="J13" s="16">
        <f t="shared" si="2"/>
        <v>2</v>
      </c>
      <c r="K13"/>
      <c r="O13" s="16">
        <f t="shared" si="1"/>
        <v>0</v>
      </c>
      <c r="P13" s="40"/>
      <c r="Q13" s="40"/>
      <c r="R13" s="40"/>
      <c r="S13" s="40"/>
      <c r="T13" s="40"/>
      <c r="U13" s="17"/>
      <c r="V13" s="2"/>
      <c r="W13" s="2"/>
      <c r="X13" s="16">
        <f t="shared" si="11"/>
        <v>0</v>
      </c>
      <c r="Y13" s="18">
        <f t="shared" si="12"/>
        <v>0</v>
      </c>
      <c r="Z13" s="21">
        <f t="shared" si="13"/>
        <v>80</v>
      </c>
      <c r="AA13" s="11" t="s">
        <v>173</v>
      </c>
      <c r="AB13" s="15"/>
      <c r="AC13" s="18">
        <v>80</v>
      </c>
      <c r="AE13" s="18"/>
      <c r="AF13" s="24"/>
      <c r="AL13" s="20"/>
    </row>
    <row r="14" spans="1:38" x14ac:dyDescent="0.25">
      <c r="A14" s="31" t="s">
        <v>72</v>
      </c>
      <c r="B14" s="31" t="s">
        <v>73</v>
      </c>
      <c r="C14" s="31">
        <v>8</v>
      </c>
      <c r="D14" s="33">
        <v>29</v>
      </c>
      <c r="E14" s="30">
        <v>25</v>
      </c>
      <c r="F14"/>
      <c r="G14"/>
      <c r="H14"/>
      <c r="J14" s="16">
        <f t="shared" si="2"/>
        <v>0</v>
      </c>
      <c r="K14"/>
      <c r="O14" s="16">
        <f t="shared" si="1"/>
        <v>0</v>
      </c>
      <c r="P14" s="40"/>
      <c r="Q14" s="40"/>
      <c r="R14" s="40"/>
      <c r="S14" s="40"/>
      <c r="T14" s="40"/>
      <c r="U14" s="17"/>
      <c r="V14" s="2"/>
      <c r="W14" s="2"/>
      <c r="X14" s="16">
        <f t="shared" si="11"/>
        <v>0</v>
      </c>
      <c r="Y14" s="18">
        <f t="shared" si="12"/>
        <v>0</v>
      </c>
      <c r="Z14" s="21">
        <f t="shared" si="13"/>
        <v>0</v>
      </c>
      <c r="AA14" s="31" t="s">
        <v>116</v>
      </c>
      <c r="AB14" s="15"/>
      <c r="AC14" s="22"/>
      <c r="AE14" s="18"/>
      <c r="AL14" s="20"/>
    </row>
    <row r="15" spans="1:38" x14ac:dyDescent="0.25">
      <c r="A15" t="s">
        <v>480</v>
      </c>
      <c r="B15" t="s">
        <v>481</v>
      </c>
      <c r="C15" s="31"/>
      <c r="D15" s="33"/>
      <c r="E15" s="30"/>
      <c r="F15"/>
      <c r="G15"/>
      <c r="H15"/>
      <c r="J15" s="16">
        <f t="shared" si="2"/>
        <v>0</v>
      </c>
      <c r="K15"/>
      <c r="O15" s="16">
        <f t="shared" si="1"/>
        <v>0</v>
      </c>
      <c r="P15" s="40"/>
      <c r="Q15" s="40"/>
      <c r="R15" s="40"/>
      <c r="S15" s="40"/>
      <c r="T15" s="40"/>
      <c r="U15" s="17"/>
      <c r="V15" s="2"/>
      <c r="W15" s="2"/>
      <c r="X15" s="16">
        <f t="shared" si="11"/>
        <v>0</v>
      </c>
      <c r="Y15" s="18">
        <f t="shared" si="12"/>
        <v>0</v>
      </c>
      <c r="Z15" s="21">
        <f t="shared" si="13"/>
        <v>0</v>
      </c>
      <c r="AA15" t="s">
        <v>116</v>
      </c>
      <c r="AB15" s="15"/>
      <c r="AC15" s="22"/>
      <c r="AE15" s="18"/>
      <c r="AL15" s="20"/>
    </row>
    <row r="16" spans="1:38" x14ac:dyDescent="0.25">
      <c r="A16" t="s">
        <v>463</v>
      </c>
      <c r="B16" t="s">
        <v>462</v>
      </c>
      <c r="C16" s="31">
        <v>8</v>
      </c>
      <c r="D16" s="33">
        <v>29</v>
      </c>
      <c r="E16" s="30">
        <v>25</v>
      </c>
      <c r="F16">
        <v>84251</v>
      </c>
      <c r="G16">
        <v>84256</v>
      </c>
      <c r="H16">
        <v>84258</v>
      </c>
      <c r="I16">
        <v>84470</v>
      </c>
      <c r="J16" s="16">
        <f t="shared" si="2"/>
        <v>4</v>
      </c>
      <c r="K16"/>
      <c r="O16" s="16">
        <f t="shared" si="1"/>
        <v>0</v>
      </c>
      <c r="P16" s="40">
        <v>84251</v>
      </c>
      <c r="Q16" s="40">
        <v>84251</v>
      </c>
      <c r="R16" s="40"/>
      <c r="S16" s="40"/>
      <c r="T16" s="40"/>
      <c r="U16" s="17"/>
      <c r="V16" s="2"/>
      <c r="W16" s="2"/>
      <c r="X16" s="16">
        <f t="shared" si="11"/>
        <v>2</v>
      </c>
      <c r="Y16" s="18">
        <f t="shared" si="12"/>
        <v>0</v>
      </c>
      <c r="Z16" s="21">
        <f t="shared" si="13"/>
        <v>220</v>
      </c>
      <c r="AA16" t="s">
        <v>116</v>
      </c>
      <c r="AB16" s="15">
        <v>44993</v>
      </c>
      <c r="AC16" s="22"/>
      <c r="AE16" s="18"/>
      <c r="AL16" s="20"/>
    </row>
    <row r="17" spans="1:38" x14ac:dyDescent="0.25">
      <c r="A17" t="s">
        <v>461</v>
      </c>
      <c r="B17" t="s">
        <v>462</v>
      </c>
      <c r="C17" s="31">
        <v>8</v>
      </c>
      <c r="D17" s="33">
        <v>29</v>
      </c>
      <c r="E17" s="30">
        <v>25</v>
      </c>
      <c r="F17">
        <v>84156</v>
      </c>
      <c r="G17">
        <v>84255</v>
      </c>
      <c r="H17"/>
      <c r="I17"/>
      <c r="J17" s="16">
        <f t="shared" si="2"/>
        <v>2</v>
      </c>
      <c r="K17">
        <v>84100</v>
      </c>
      <c r="L17" s="16">
        <v>84101</v>
      </c>
      <c r="O17" s="16">
        <f t="shared" si="1"/>
        <v>2</v>
      </c>
      <c r="P17" s="40">
        <v>84156</v>
      </c>
      <c r="Q17" s="40"/>
      <c r="R17" s="40"/>
      <c r="S17" s="40"/>
      <c r="T17" s="40"/>
      <c r="U17" s="17"/>
      <c r="V17" s="2"/>
      <c r="W17" s="2"/>
      <c r="X17" s="16">
        <f t="shared" si="11"/>
        <v>1</v>
      </c>
      <c r="Y17" s="18">
        <f t="shared" si="12"/>
        <v>0</v>
      </c>
      <c r="Z17" s="21">
        <f t="shared" si="13"/>
        <v>170</v>
      </c>
      <c r="AA17" t="s">
        <v>116</v>
      </c>
      <c r="AB17" s="15">
        <v>44993</v>
      </c>
      <c r="AC17" s="18"/>
      <c r="AD17"/>
      <c r="AE17" s="18"/>
      <c r="AL17" s="20"/>
    </row>
    <row r="18" spans="1:38" x14ac:dyDescent="0.25">
      <c r="A18" t="s">
        <v>0</v>
      </c>
      <c r="B18" t="s">
        <v>188</v>
      </c>
      <c r="C18">
        <v>7</v>
      </c>
      <c r="D18" s="33">
        <v>34</v>
      </c>
      <c r="E18" s="30">
        <v>27</v>
      </c>
      <c r="F18"/>
      <c r="G18"/>
      <c r="J18" s="16">
        <f t="shared" si="2"/>
        <v>0</v>
      </c>
      <c r="K18">
        <v>84153</v>
      </c>
      <c r="L18" s="16">
        <v>84402</v>
      </c>
      <c r="O18" s="16">
        <f t="shared" si="1"/>
        <v>2</v>
      </c>
      <c r="P18" s="40"/>
      <c r="Q18" s="40"/>
      <c r="R18" s="40"/>
      <c r="S18" s="40"/>
      <c r="T18" s="40"/>
      <c r="U18" s="17"/>
      <c r="V18" s="2"/>
      <c r="W18" s="2"/>
      <c r="X18" s="16">
        <f t="shared" si="11"/>
        <v>0</v>
      </c>
      <c r="Y18" s="18">
        <f t="shared" si="12"/>
        <v>0</v>
      </c>
      <c r="Z18" s="21">
        <f t="shared" si="13"/>
        <v>60</v>
      </c>
      <c r="AA18" s="31" t="s">
        <v>116</v>
      </c>
      <c r="AB18" s="15">
        <v>44993</v>
      </c>
      <c r="AC18" s="18"/>
      <c r="AE18" s="18"/>
      <c r="AL18" s="20"/>
    </row>
    <row r="19" spans="1:38" x14ac:dyDescent="0.25">
      <c r="A19" t="s">
        <v>9</v>
      </c>
      <c r="B19" t="s">
        <v>10</v>
      </c>
      <c r="C19"/>
      <c r="D19" s="33"/>
      <c r="E19" s="30"/>
      <c r="F19">
        <v>84400</v>
      </c>
      <c r="G19"/>
      <c r="I19"/>
      <c r="J19" s="16">
        <f t="shared" si="2"/>
        <v>1</v>
      </c>
      <c r="K19">
        <v>84401</v>
      </c>
      <c r="O19" s="16">
        <f t="shared" si="1"/>
        <v>1</v>
      </c>
      <c r="P19" s="40"/>
      <c r="Q19" s="40"/>
      <c r="R19" s="40"/>
      <c r="S19" s="40"/>
      <c r="T19" s="40"/>
      <c r="U19" s="17"/>
      <c r="V19" s="2"/>
      <c r="W19" s="2"/>
      <c r="X19" s="16">
        <f t="shared" si="11"/>
        <v>0</v>
      </c>
      <c r="Y19" s="18">
        <f t="shared" si="12"/>
        <v>0</v>
      </c>
      <c r="Z19" s="21">
        <f t="shared" si="13"/>
        <v>70</v>
      </c>
      <c r="AA19" s="31" t="s">
        <v>116</v>
      </c>
      <c r="AB19" s="15">
        <v>44993</v>
      </c>
      <c r="AC19" s="18"/>
      <c r="AE19" s="18"/>
      <c r="AL19" s="20"/>
    </row>
    <row r="20" spans="1:38" x14ac:dyDescent="0.25">
      <c r="A20" t="s">
        <v>485</v>
      </c>
      <c r="B20" t="s">
        <v>221</v>
      </c>
      <c r="C20"/>
      <c r="D20" s="33"/>
      <c r="E20" s="30"/>
      <c r="F20"/>
      <c r="G20"/>
      <c r="I20"/>
      <c r="J20" s="16">
        <f t="shared" si="2"/>
        <v>0</v>
      </c>
      <c r="K20"/>
      <c r="O20" s="16">
        <f t="shared" si="1"/>
        <v>0</v>
      </c>
      <c r="P20" s="40"/>
      <c r="Q20" s="40"/>
      <c r="R20" s="40"/>
      <c r="S20" s="40"/>
      <c r="T20" s="40"/>
      <c r="U20" s="17"/>
      <c r="V20" s="2"/>
      <c r="W20" s="2"/>
      <c r="X20" s="16">
        <f t="shared" si="11"/>
        <v>0</v>
      </c>
      <c r="Y20" s="18">
        <f t="shared" si="12"/>
        <v>0</v>
      </c>
      <c r="Z20" s="21">
        <f t="shared" si="13"/>
        <v>0</v>
      </c>
      <c r="AA20" t="s">
        <v>556</v>
      </c>
      <c r="AB20" s="15"/>
      <c r="AC20" s="18"/>
      <c r="AE20" s="18"/>
      <c r="AL20" s="20"/>
    </row>
    <row r="21" spans="1:38" x14ac:dyDescent="0.25">
      <c r="A21" s="31" t="s">
        <v>45</v>
      </c>
      <c r="B21" s="31" t="s">
        <v>416</v>
      </c>
      <c r="C21" s="31">
        <v>8</v>
      </c>
      <c r="D21" s="33">
        <v>29</v>
      </c>
      <c r="E21" s="30">
        <v>25</v>
      </c>
      <c r="F21"/>
      <c r="G21"/>
      <c r="J21" s="16">
        <f t="shared" si="2"/>
        <v>0</v>
      </c>
      <c r="K21"/>
      <c r="O21" s="16">
        <f t="shared" si="1"/>
        <v>0</v>
      </c>
      <c r="P21" s="40"/>
      <c r="Q21" s="40"/>
      <c r="R21" s="40"/>
      <c r="S21" s="40"/>
      <c r="T21" s="40"/>
      <c r="U21" s="17"/>
      <c r="V21" s="2"/>
      <c r="W21" s="2"/>
      <c r="X21" s="16">
        <f t="shared" si="11"/>
        <v>0</v>
      </c>
      <c r="Y21" s="18">
        <f t="shared" si="12"/>
        <v>0</v>
      </c>
      <c r="Z21" s="21">
        <f t="shared" si="13"/>
        <v>0</v>
      </c>
      <c r="AA21" s="31" t="s">
        <v>116</v>
      </c>
      <c r="AB21" s="1"/>
      <c r="AC21" s="18"/>
      <c r="AE21" s="18"/>
      <c r="AG21" s="26"/>
      <c r="AH21" s="15"/>
      <c r="AL21" s="20"/>
    </row>
    <row r="22" spans="1:38" x14ac:dyDescent="0.25">
      <c r="A22" t="s">
        <v>438</v>
      </c>
      <c r="B22" t="s">
        <v>440</v>
      </c>
      <c r="C22" s="31">
        <v>8</v>
      </c>
      <c r="D22" s="33">
        <v>29</v>
      </c>
      <c r="E22" s="30">
        <v>25</v>
      </c>
      <c r="F22"/>
      <c r="G22"/>
      <c r="H22"/>
      <c r="I22"/>
      <c r="J22" s="16">
        <f t="shared" si="2"/>
        <v>0</v>
      </c>
      <c r="K22"/>
      <c r="O22" s="16">
        <f t="shared" si="1"/>
        <v>0</v>
      </c>
      <c r="P22" s="40"/>
      <c r="Q22" s="40"/>
      <c r="R22" s="40"/>
      <c r="S22" s="40"/>
      <c r="T22" s="40"/>
      <c r="U22" s="17"/>
      <c r="V22" s="2"/>
      <c r="W22" s="2"/>
      <c r="X22" s="16">
        <f t="shared" si="11"/>
        <v>0</v>
      </c>
      <c r="Y22" s="18">
        <f t="shared" si="12"/>
        <v>0</v>
      </c>
      <c r="Z22" s="21">
        <f t="shared" si="13"/>
        <v>0</v>
      </c>
      <c r="AA22" t="s">
        <v>116</v>
      </c>
      <c r="AB22" s="15"/>
      <c r="AC22" s="18"/>
      <c r="AE22" s="18"/>
      <c r="AL22" s="20"/>
    </row>
    <row r="23" spans="1:38" x14ac:dyDescent="0.25">
      <c r="A23" s="31" t="s">
        <v>19</v>
      </c>
      <c r="B23" s="31" t="s">
        <v>20</v>
      </c>
      <c r="C23" s="31">
        <v>6</v>
      </c>
      <c r="D23" s="33">
        <v>40</v>
      </c>
      <c r="E23" s="30">
        <v>29</v>
      </c>
      <c r="F23"/>
      <c r="G23"/>
      <c r="H23"/>
      <c r="I23"/>
      <c r="J23" s="16">
        <f t="shared" si="2"/>
        <v>0</v>
      </c>
      <c r="K23"/>
      <c r="O23" s="16">
        <f t="shared" si="1"/>
        <v>0</v>
      </c>
      <c r="P23" s="40"/>
      <c r="Q23" s="40"/>
      <c r="R23" s="40"/>
      <c r="S23" s="40"/>
      <c r="T23" s="40"/>
      <c r="U23" s="17"/>
      <c r="V23" s="2"/>
      <c r="W23" s="2"/>
      <c r="X23" s="16">
        <f t="shared" si="11"/>
        <v>0</v>
      </c>
      <c r="Y23" s="18">
        <f t="shared" si="12"/>
        <v>0</v>
      </c>
      <c r="Z23" s="21">
        <f t="shared" si="13"/>
        <v>0</v>
      </c>
      <c r="AA23" s="31" t="s">
        <v>116</v>
      </c>
      <c r="AB23" s="15"/>
      <c r="AC23" s="18"/>
      <c r="AE23" s="18"/>
      <c r="AL23" s="20"/>
    </row>
    <row r="24" spans="1:38" x14ac:dyDescent="0.25">
      <c r="A24" t="s">
        <v>25</v>
      </c>
      <c r="B24" t="s">
        <v>447</v>
      </c>
      <c r="C24">
        <v>8</v>
      </c>
      <c r="D24" s="33">
        <v>29</v>
      </c>
      <c r="E24" s="30">
        <v>25</v>
      </c>
      <c r="F24"/>
      <c r="G24"/>
      <c r="H24"/>
      <c r="I24"/>
      <c r="J24" s="16">
        <f t="shared" si="2"/>
        <v>0</v>
      </c>
      <c r="K24">
        <v>84256</v>
      </c>
      <c r="L24" s="16">
        <v>84258</v>
      </c>
      <c r="M24" s="16">
        <v>84551</v>
      </c>
      <c r="O24" s="16">
        <f t="shared" si="1"/>
        <v>3</v>
      </c>
      <c r="P24" s="40"/>
      <c r="Q24" s="40"/>
      <c r="R24" s="40"/>
      <c r="S24" s="40"/>
      <c r="T24" s="40"/>
      <c r="U24" s="17"/>
      <c r="V24" s="2"/>
      <c r="W24" s="2"/>
      <c r="X24" s="16">
        <f t="shared" si="11"/>
        <v>0</v>
      </c>
      <c r="Y24" s="18">
        <f t="shared" si="12"/>
        <v>0</v>
      </c>
      <c r="Z24" s="21">
        <f t="shared" si="13"/>
        <v>90</v>
      </c>
      <c r="AA24" t="s">
        <v>116</v>
      </c>
      <c r="AB24" s="22">
        <v>44995</v>
      </c>
      <c r="AC24" s="18">
        <v>90</v>
      </c>
      <c r="AE24" s="18"/>
      <c r="AL24" s="20"/>
    </row>
    <row r="25" spans="1:38" x14ac:dyDescent="0.25">
      <c r="A25" s="31" t="s">
        <v>282</v>
      </c>
      <c r="B25" s="31" t="s">
        <v>283</v>
      </c>
      <c r="C25" s="31">
        <v>8</v>
      </c>
      <c r="D25" s="33">
        <v>29</v>
      </c>
      <c r="E25" s="30">
        <v>25</v>
      </c>
      <c r="F25"/>
      <c r="G25"/>
      <c r="H25"/>
      <c r="I25"/>
      <c r="J25" s="16">
        <f t="shared" si="2"/>
        <v>0</v>
      </c>
      <c r="K25"/>
      <c r="O25" s="16">
        <f t="shared" si="1"/>
        <v>0</v>
      </c>
      <c r="P25" s="40"/>
      <c r="Q25" s="40"/>
      <c r="R25" s="40"/>
      <c r="S25" s="40"/>
      <c r="T25" s="40"/>
      <c r="U25" s="17"/>
      <c r="V25" s="2"/>
      <c r="W25" s="2"/>
      <c r="X25" s="16">
        <f t="shared" si="11"/>
        <v>0</v>
      </c>
      <c r="Y25" s="18">
        <f t="shared" si="12"/>
        <v>0</v>
      </c>
      <c r="Z25" s="21">
        <f t="shared" si="13"/>
        <v>0</v>
      </c>
      <c r="AA25" s="14" t="s">
        <v>556</v>
      </c>
      <c r="AB25" s="22"/>
      <c r="AC25" s="18"/>
      <c r="AE25" s="18"/>
      <c r="AL25" s="20"/>
    </row>
    <row r="26" spans="1:38" x14ac:dyDescent="0.25">
      <c r="A26" s="31" t="s">
        <v>0</v>
      </c>
      <c r="B26" s="31" t="s">
        <v>35</v>
      </c>
      <c r="C26" s="31">
        <v>7</v>
      </c>
      <c r="D26" s="33">
        <v>34</v>
      </c>
      <c r="E26" s="30">
        <v>27</v>
      </c>
      <c r="F26">
        <v>84153</v>
      </c>
      <c r="G26">
        <v>84155</v>
      </c>
      <c r="H26">
        <v>84471</v>
      </c>
      <c r="I26"/>
      <c r="J26" s="16">
        <f t="shared" si="2"/>
        <v>3</v>
      </c>
      <c r="K26"/>
      <c r="O26" s="16">
        <f t="shared" si="1"/>
        <v>0</v>
      </c>
      <c r="P26" s="40">
        <v>84471</v>
      </c>
      <c r="Q26" s="40">
        <v>84471</v>
      </c>
      <c r="R26" s="40"/>
      <c r="S26" s="40"/>
      <c r="T26" s="40"/>
      <c r="U26" s="17"/>
      <c r="V26" s="2"/>
      <c r="W26" s="2"/>
      <c r="X26" s="16">
        <f t="shared" si="11"/>
        <v>2</v>
      </c>
      <c r="Y26" s="18">
        <f t="shared" si="12"/>
        <v>0</v>
      </c>
      <c r="Z26" s="21">
        <f t="shared" si="13"/>
        <v>180</v>
      </c>
      <c r="AA26" s="31" t="s">
        <v>116</v>
      </c>
      <c r="AB26" s="15">
        <v>44993</v>
      </c>
      <c r="AC26" s="22"/>
      <c r="AE26" s="18"/>
      <c r="AL26" s="20"/>
    </row>
    <row r="27" spans="1:38" x14ac:dyDescent="0.25">
      <c r="A27" t="s">
        <v>411</v>
      </c>
      <c r="B27" t="s">
        <v>470</v>
      </c>
      <c r="C27" s="31"/>
      <c r="D27" s="33"/>
      <c r="E27" s="30"/>
      <c r="J27" s="16">
        <f t="shared" si="2"/>
        <v>0</v>
      </c>
      <c r="K27">
        <v>84253</v>
      </c>
      <c r="O27" s="16">
        <f t="shared" si="1"/>
        <v>1</v>
      </c>
      <c r="P27" s="40"/>
      <c r="Q27" s="40"/>
      <c r="R27" s="40"/>
      <c r="S27" s="40"/>
      <c r="T27" s="40"/>
      <c r="U27" s="17"/>
      <c r="V27" s="2"/>
      <c r="W27" s="2"/>
      <c r="X27" s="16">
        <f t="shared" si="11"/>
        <v>0</v>
      </c>
      <c r="Y27" s="18">
        <f t="shared" si="12"/>
        <v>0</v>
      </c>
      <c r="Z27" s="21">
        <f t="shared" si="13"/>
        <v>30</v>
      </c>
      <c r="AA27" t="s">
        <v>116</v>
      </c>
      <c r="AB27" s="1">
        <v>44993</v>
      </c>
      <c r="AC27" s="18"/>
      <c r="AE27" s="18"/>
      <c r="AL27" s="20"/>
    </row>
    <row r="28" spans="1:38" x14ac:dyDescent="0.25">
      <c r="A28" s="31" t="s">
        <v>158</v>
      </c>
      <c r="B28" s="31" t="s">
        <v>159</v>
      </c>
      <c r="C28" s="31">
        <v>6</v>
      </c>
      <c r="D28" s="33">
        <v>40</v>
      </c>
      <c r="E28" s="30">
        <v>29</v>
      </c>
      <c r="F28"/>
      <c r="J28" s="16">
        <f t="shared" si="2"/>
        <v>0</v>
      </c>
      <c r="K28"/>
      <c r="O28" s="16">
        <f t="shared" si="1"/>
        <v>0</v>
      </c>
      <c r="P28" s="40"/>
      <c r="Q28" s="40"/>
      <c r="R28" s="40"/>
      <c r="S28" s="40"/>
      <c r="T28" s="40"/>
      <c r="U28" s="17"/>
      <c r="V28" s="2"/>
      <c r="W28" s="2"/>
      <c r="X28" s="16">
        <f t="shared" si="11"/>
        <v>0</v>
      </c>
      <c r="Y28" s="18">
        <f t="shared" si="12"/>
        <v>0</v>
      </c>
      <c r="Z28" s="21">
        <f t="shared" si="13"/>
        <v>0</v>
      </c>
      <c r="AA28" t="s">
        <v>116</v>
      </c>
      <c r="AB28" s="15"/>
      <c r="AC28" s="18"/>
      <c r="AE28" s="18"/>
      <c r="AL28" s="20"/>
    </row>
    <row r="29" spans="1:38" x14ac:dyDescent="0.25">
      <c r="A29" t="s">
        <v>248</v>
      </c>
      <c r="B29" t="s">
        <v>249</v>
      </c>
      <c r="C29" s="31"/>
      <c r="D29" s="33"/>
      <c r="E29" s="30"/>
      <c r="F29">
        <v>84550</v>
      </c>
      <c r="G29" s="16">
        <v>84551</v>
      </c>
      <c r="J29" s="16">
        <f t="shared" si="2"/>
        <v>2</v>
      </c>
      <c r="K29"/>
      <c r="O29" s="16">
        <f t="shared" si="1"/>
        <v>0</v>
      </c>
      <c r="P29" s="40">
        <v>84550</v>
      </c>
      <c r="Q29" s="40">
        <v>84550</v>
      </c>
      <c r="R29" s="40"/>
      <c r="S29" s="40"/>
      <c r="T29" s="40"/>
      <c r="U29" s="17"/>
      <c r="V29" s="2"/>
      <c r="W29" s="2"/>
      <c r="X29" s="16">
        <f t="shared" si="11"/>
        <v>2</v>
      </c>
      <c r="Y29" s="18">
        <f t="shared" si="12"/>
        <v>0</v>
      </c>
      <c r="Z29" s="21">
        <f t="shared" si="13"/>
        <v>140</v>
      </c>
      <c r="AA29" t="s">
        <v>116</v>
      </c>
      <c r="AB29" s="15">
        <v>44993</v>
      </c>
      <c r="AC29" s="18"/>
      <c r="AE29" s="18"/>
      <c r="AL29" s="20"/>
    </row>
    <row r="30" spans="1:38" x14ac:dyDescent="0.25">
      <c r="A30" t="s">
        <v>486</v>
      </c>
      <c r="B30" t="s">
        <v>213</v>
      </c>
      <c r="C30" s="31"/>
      <c r="D30" s="33"/>
      <c r="E30" s="30"/>
      <c r="F30"/>
      <c r="J30" s="16">
        <f t="shared" si="2"/>
        <v>0</v>
      </c>
      <c r="K30">
        <v>84256</v>
      </c>
      <c r="L30" s="16">
        <v>84258</v>
      </c>
      <c r="O30" s="16">
        <f t="shared" si="1"/>
        <v>2</v>
      </c>
      <c r="P30" s="40"/>
      <c r="Q30" s="40"/>
      <c r="R30" s="40"/>
      <c r="S30" s="40"/>
      <c r="T30" s="40"/>
      <c r="U30" s="17"/>
      <c r="V30" s="2"/>
      <c r="W30" s="2"/>
      <c r="X30" s="16">
        <f t="shared" si="11"/>
        <v>0</v>
      </c>
      <c r="Y30" s="18">
        <f t="shared" si="12"/>
        <v>0</v>
      </c>
      <c r="Z30" s="21">
        <f t="shared" si="13"/>
        <v>60</v>
      </c>
      <c r="AA30" t="s">
        <v>116</v>
      </c>
      <c r="AB30" s="15">
        <v>44993</v>
      </c>
      <c r="AC30" s="18"/>
      <c r="AE30" s="18"/>
      <c r="AL30" s="20"/>
    </row>
    <row r="31" spans="1:38" x14ac:dyDescent="0.25">
      <c r="A31" t="s">
        <v>469</v>
      </c>
      <c r="B31" t="s">
        <v>213</v>
      </c>
      <c r="C31" s="31"/>
      <c r="D31" s="33"/>
      <c r="E31" s="30"/>
      <c r="F31"/>
      <c r="J31" s="16">
        <f t="shared" si="2"/>
        <v>0</v>
      </c>
      <c r="K31"/>
      <c r="O31" s="16">
        <f t="shared" si="1"/>
        <v>0</v>
      </c>
      <c r="P31" s="40"/>
      <c r="Q31" s="40"/>
      <c r="R31" s="40"/>
      <c r="S31" s="40"/>
      <c r="T31" s="40"/>
      <c r="U31" s="17"/>
      <c r="V31" s="2"/>
      <c r="W31" s="2"/>
      <c r="X31" s="16">
        <f t="shared" si="11"/>
        <v>0</v>
      </c>
      <c r="Y31" s="18">
        <f t="shared" si="12"/>
        <v>0</v>
      </c>
      <c r="Z31" s="21">
        <f t="shared" si="13"/>
        <v>0</v>
      </c>
      <c r="AA31" t="s">
        <v>116</v>
      </c>
      <c r="AB31" s="15"/>
      <c r="AC31" s="18"/>
      <c r="AE31" s="18"/>
      <c r="AL31" s="20"/>
    </row>
    <row r="32" spans="1:38" x14ac:dyDescent="0.25">
      <c r="A32" t="s">
        <v>76</v>
      </c>
      <c r="B32" t="s">
        <v>77</v>
      </c>
      <c r="C32" s="31"/>
      <c r="D32" s="33"/>
      <c r="E32" s="30"/>
      <c r="F32"/>
      <c r="J32" s="16">
        <f t="shared" si="2"/>
        <v>0</v>
      </c>
      <c r="K32"/>
      <c r="O32" s="16">
        <f t="shared" si="1"/>
        <v>0</v>
      </c>
      <c r="P32" s="40"/>
      <c r="Q32" s="40"/>
      <c r="R32" s="40"/>
      <c r="S32" s="40"/>
      <c r="T32" s="40"/>
      <c r="U32" s="17"/>
      <c r="V32" s="2"/>
      <c r="W32" s="2"/>
      <c r="X32" s="16">
        <f t="shared" si="11"/>
        <v>0</v>
      </c>
      <c r="Y32" s="18">
        <f t="shared" si="12"/>
        <v>0</v>
      </c>
      <c r="Z32" s="21">
        <f t="shared" si="13"/>
        <v>0</v>
      </c>
      <c r="AA32" t="s">
        <v>116</v>
      </c>
      <c r="AB32" s="15"/>
      <c r="AC32" s="18"/>
      <c r="AE32" s="18"/>
      <c r="AL32" s="20"/>
    </row>
    <row r="33" spans="1:38" x14ac:dyDescent="0.25">
      <c r="A33" s="31" t="s">
        <v>350</v>
      </c>
      <c r="B33" s="31" t="s">
        <v>351</v>
      </c>
      <c r="C33" s="31">
        <v>8</v>
      </c>
      <c r="D33" s="33">
        <v>29</v>
      </c>
      <c r="E33" s="30">
        <v>25</v>
      </c>
      <c r="F33"/>
      <c r="G33"/>
      <c r="H33"/>
      <c r="I33"/>
      <c r="J33" s="16">
        <f t="shared" si="2"/>
        <v>0</v>
      </c>
      <c r="K33">
        <v>84254</v>
      </c>
      <c r="L33" s="16">
        <v>84400</v>
      </c>
      <c r="O33" s="16">
        <f t="shared" si="1"/>
        <v>2</v>
      </c>
      <c r="P33" s="40"/>
      <c r="Q33" s="40"/>
      <c r="R33" s="40"/>
      <c r="S33" s="40"/>
      <c r="T33" s="40"/>
      <c r="U33" s="17"/>
      <c r="V33" s="2"/>
      <c r="W33" s="2"/>
      <c r="X33" s="16">
        <f t="shared" si="11"/>
        <v>0</v>
      </c>
      <c r="Y33" s="18">
        <f t="shared" si="12"/>
        <v>0</v>
      </c>
      <c r="Z33" s="21">
        <f t="shared" si="13"/>
        <v>60</v>
      </c>
      <c r="AA33" s="31" t="s">
        <v>116</v>
      </c>
      <c r="AB33" s="1">
        <v>44993</v>
      </c>
      <c r="AC33" s="22"/>
      <c r="AE33" s="18"/>
      <c r="AL33" s="20"/>
    </row>
    <row r="34" spans="1:38" x14ac:dyDescent="0.25">
      <c r="A34" s="31" t="s">
        <v>270</v>
      </c>
      <c r="B34" s="31" t="s">
        <v>271</v>
      </c>
      <c r="C34" s="31">
        <v>8</v>
      </c>
      <c r="D34" s="33">
        <v>29</v>
      </c>
      <c r="E34" s="30">
        <v>25</v>
      </c>
      <c r="F34"/>
      <c r="J34" s="16">
        <f t="shared" si="2"/>
        <v>0</v>
      </c>
      <c r="K34"/>
      <c r="O34" s="16">
        <f t="shared" si="1"/>
        <v>0</v>
      </c>
      <c r="P34" s="40"/>
      <c r="Q34" s="40"/>
      <c r="R34" s="40"/>
      <c r="S34" s="40"/>
      <c r="T34" s="40"/>
      <c r="U34" s="17"/>
      <c r="V34" s="2"/>
      <c r="W34" s="2"/>
      <c r="X34" s="16">
        <f t="shared" si="11"/>
        <v>0</v>
      </c>
      <c r="Y34" s="18">
        <f t="shared" si="12"/>
        <v>0</v>
      </c>
      <c r="Z34" s="21">
        <f t="shared" si="13"/>
        <v>0</v>
      </c>
      <c r="AA34" s="31" t="s">
        <v>116</v>
      </c>
      <c r="AB34" s="15"/>
      <c r="AC34" s="8"/>
      <c r="AE34" s="18"/>
      <c r="AL34" s="20"/>
    </row>
    <row r="35" spans="1:38" x14ac:dyDescent="0.25">
      <c r="A35" s="31" t="s">
        <v>45</v>
      </c>
      <c r="B35" s="31" t="s">
        <v>166</v>
      </c>
      <c r="C35" s="31">
        <v>7</v>
      </c>
      <c r="D35" s="33">
        <v>34</v>
      </c>
      <c r="E35" s="30">
        <v>27</v>
      </c>
      <c r="F35"/>
      <c r="G35"/>
      <c r="J35" s="16">
        <f t="shared" si="2"/>
        <v>0</v>
      </c>
      <c r="K35">
        <v>84400</v>
      </c>
      <c r="L35" s="16">
        <v>84351</v>
      </c>
      <c r="O35" s="16">
        <f t="shared" si="1"/>
        <v>2</v>
      </c>
      <c r="P35" s="40"/>
      <c r="Q35" s="40"/>
      <c r="R35" s="40"/>
      <c r="S35" s="40"/>
      <c r="T35" s="40"/>
      <c r="U35" s="17"/>
      <c r="V35" s="2"/>
      <c r="W35" s="2"/>
      <c r="X35" s="16">
        <f t="shared" si="11"/>
        <v>0</v>
      </c>
      <c r="Y35" s="18">
        <f t="shared" si="12"/>
        <v>0</v>
      </c>
      <c r="Z35" s="21">
        <f t="shared" si="13"/>
        <v>60</v>
      </c>
      <c r="AA35" s="31" t="s">
        <v>116</v>
      </c>
      <c r="AB35" s="15">
        <v>44993</v>
      </c>
      <c r="AC35" s="22"/>
      <c r="AE35" s="18"/>
      <c r="AL35" s="20"/>
    </row>
    <row r="36" spans="1:38" x14ac:dyDescent="0.25">
      <c r="A36" t="s">
        <v>198</v>
      </c>
      <c r="B36" t="s">
        <v>199</v>
      </c>
      <c r="C36" s="31"/>
      <c r="D36" s="33"/>
      <c r="E36" s="30"/>
      <c r="F36"/>
      <c r="G36"/>
      <c r="H36"/>
      <c r="I36"/>
      <c r="J36" s="16">
        <f t="shared" si="2"/>
        <v>0</v>
      </c>
      <c r="K36"/>
      <c r="O36" s="16">
        <f t="shared" si="1"/>
        <v>0</v>
      </c>
      <c r="P36" s="40"/>
      <c r="Q36" s="40"/>
      <c r="R36" s="40"/>
      <c r="S36" s="40"/>
      <c r="T36" s="40"/>
      <c r="U36" s="17"/>
      <c r="V36" s="2"/>
      <c r="W36" s="2"/>
      <c r="X36" s="16">
        <f t="shared" si="11"/>
        <v>0</v>
      </c>
      <c r="Y36" s="18">
        <f t="shared" si="12"/>
        <v>0</v>
      </c>
      <c r="Z36" s="21">
        <f t="shared" si="13"/>
        <v>0</v>
      </c>
      <c r="AA36" t="s">
        <v>116</v>
      </c>
      <c r="AB36" s="1"/>
      <c r="AC36" s="15"/>
      <c r="AE36" s="18"/>
      <c r="AL36" s="20"/>
    </row>
    <row r="37" spans="1:38" x14ac:dyDescent="0.25">
      <c r="A37" s="31" t="s">
        <v>36</v>
      </c>
      <c r="B37" s="31" t="s">
        <v>37</v>
      </c>
      <c r="C37" s="31">
        <v>7</v>
      </c>
      <c r="D37" s="33">
        <v>34</v>
      </c>
      <c r="E37" s="30">
        <v>27</v>
      </c>
      <c r="F37">
        <v>84151</v>
      </c>
      <c r="G37">
        <v>84257</v>
      </c>
      <c r="H37"/>
      <c r="I37"/>
      <c r="J37" s="16">
        <f t="shared" si="2"/>
        <v>2</v>
      </c>
      <c r="K37">
        <v>84401</v>
      </c>
      <c r="L37" s="16">
        <v>84402</v>
      </c>
      <c r="O37" s="16">
        <f t="shared" si="1"/>
        <v>2</v>
      </c>
      <c r="P37" s="40">
        <v>84257</v>
      </c>
      <c r="Q37" s="40">
        <v>84257</v>
      </c>
      <c r="R37" s="40"/>
      <c r="S37" s="40"/>
      <c r="T37" s="40"/>
      <c r="U37" s="17"/>
      <c r="V37" s="2"/>
      <c r="W37" s="2"/>
      <c r="X37" s="16">
        <f t="shared" si="11"/>
        <v>2</v>
      </c>
      <c r="Y37" s="18">
        <f t="shared" si="12"/>
        <v>0</v>
      </c>
      <c r="Z37" s="21">
        <f t="shared" si="13"/>
        <v>200</v>
      </c>
      <c r="AA37" s="31" t="s">
        <v>116</v>
      </c>
      <c r="AB37" s="15">
        <v>44993</v>
      </c>
      <c r="AC37" s="15"/>
      <c r="AE37" s="18"/>
      <c r="AL37" s="20"/>
    </row>
    <row r="38" spans="1:38" x14ac:dyDescent="0.25">
      <c r="A38" t="s">
        <v>69</v>
      </c>
      <c r="B38" t="s">
        <v>131</v>
      </c>
      <c r="C38">
        <v>6</v>
      </c>
      <c r="D38" s="33">
        <v>40</v>
      </c>
      <c r="E38" s="30">
        <v>29</v>
      </c>
      <c r="F38"/>
      <c r="G38"/>
      <c r="H38"/>
      <c r="I38"/>
      <c r="J38" s="16">
        <f t="shared" si="2"/>
        <v>0</v>
      </c>
      <c r="K38">
        <v>84500</v>
      </c>
      <c r="L38">
        <v>84501</v>
      </c>
      <c r="O38" s="16">
        <f t="shared" si="1"/>
        <v>2</v>
      </c>
      <c r="P38" s="40"/>
      <c r="Q38" s="40"/>
      <c r="R38" s="40"/>
      <c r="S38" s="40"/>
      <c r="T38" s="40"/>
      <c r="U38" s="17"/>
      <c r="V38" s="2"/>
      <c r="W38" s="2"/>
      <c r="X38" s="16">
        <f t="shared" si="11"/>
        <v>0</v>
      </c>
      <c r="Y38" s="18">
        <f t="shared" si="12"/>
        <v>0</v>
      </c>
      <c r="Z38" s="21">
        <f t="shared" si="13"/>
        <v>60</v>
      </c>
      <c r="AA38" s="31" t="s">
        <v>116</v>
      </c>
      <c r="AB38" s="15">
        <v>44993</v>
      </c>
      <c r="AC38" s="15"/>
      <c r="AE38" s="18"/>
      <c r="AL38" s="20"/>
    </row>
    <row r="39" spans="1:38" x14ac:dyDescent="0.25">
      <c r="A39" t="s">
        <v>376</v>
      </c>
      <c r="B39" t="s">
        <v>428</v>
      </c>
      <c r="C39"/>
      <c r="D39" s="33"/>
      <c r="E39" s="30"/>
      <c r="F39"/>
      <c r="G39"/>
      <c r="H39"/>
      <c r="I39"/>
      <c r="J39" s="16">
        <f t="shared" si="2"/>
        <v>0</v>
      </c>
      <c r="K39"/>
      <c r="O39" s="16">
        <f t="shared" si="1"/>
        <v>0</v>
      </c>
      <c r="P39" s="40"/>
      <c r="Q39" s="40"/>
      <c r="R39" s="40"/>
      <c r="S39" s="40"/>
      <c r="T39" s="40"/>
      <c r="U39" s="17"/>
      <c r="V39" s="2"/>
      <c r="W39" s="2"/>
      <c r="X39" s="16">
        <f t="shared" si="11"/>
        <v>0</v>
      </c>
      <c r="Y39" s="18">
        <f t="shared" si="12"/>
        <v>0</v>
      </c>
      <c r="Z39" s="21">
        <f t="shared" si="13"/>
        <v>0</v>
      </c>
      <c r="AA39" s="31" t="s">
        <v>116</v>
      </c>
      <c r="AB39" s="15"/>
      <c r="AC39" s="15"/>
      <c r="AE39" s="18"/>
      <c r="AL39" s="20"/>
    </row>
    <row r="40" spans="1:38" x14ac:dyDescent="0.25">
      <c r="A40" t="s">
        <v>467</v>
      </c>
      <c r="B40" t="s">
        <v>217</v>
      </c>
      <c r="C40"/>
      <c r="D40" s="33"/>
      <c r="E40" s="30"/>
      <c r="F40"/>
      <c r="G40"/>
      <c r="H40"/>
      <c r="I40"/>
      <c r="J40" s="16">
        <f t="shared" si="2"/>
        <v>0</v>
      </c>
      <c r="K40">
        <v>84255</v>
      </c>
      <c r="L40">
        <v>84250</v>
      </c>
      <c r="M40" s="16">
        <v>84253</v>
      </c>
      <c r="O40" s="16">
        <f t="shared" si="1"/>
        <v>3</v>
      </c>
      <c r="P40" s="40"/>
      <c r="Q40" s="40"/>
      <c r="R40" s="40"/>
      <c r="S40" s="40"/>
      <c r="T40" s="40"/>
      <c r="U40" s="17"/>
      <c r="V40" s="2"/>
      <c r="W40" s="2"/>
      <c r="X40" s="16">
        <f t="shared" si="11"/>
        <v>0</v>
      </c>
      <c r="Y40" s="18">
        <f t="shared" si="12"/>
        <v>0</v>
      </c>
      <c r="Z40" s="21">
        <f t="shared" si="13"/>
        <v>90</v>
      </c>
      <c r="AA40" t="s">
        <v>116</v>
      </c>
      <c r="AB40" s="15">
        <v>44993</v>
      </c>
      <c r="AC40" s="18"/>
      <c r="AE40" s="18"/>
      <c r="AL40" s="20"/>
    </row>
    <row r="41" spans="1:38" x14ac:dyDescent="0.25">
      <c r="A41" s="31" t="s">
        <v>385</v>
      </c>
      <c r="B41" s="31" t="s">
        <v>561</v>
      </c>
      <c r="C41"/>
      <c r="D41" s="33"/>
      <c r="E41" s="30"/>
      <c r="F41"/>
      <c r="G41"/>
      <c r="H41"/>
      <c r="I41"/>
      <c r="J41" s="16">
        <f t="shared" si="2"/>
        <v>0</v>
      </c>
      <c r="K41">
        <v>84100</v>
      </c>
      <c r="L41">
        <v>84101</v>
      </c>
      <c r="M41" s="16">
        <v>84102</v>
      </c>
      <c r="N41">
        <v>84103</v>
      </c>
      <c r="O41" s="16">
        <f t="shared" si="1"/>
        <v>4</v>
      </c>
      <c r="P41" s="40"/>
      <c r="Q41" s="40"/>
      <c r="R41" s="40"/>
      <c r="S41" s="40"/>
      <c r="T41" s="40"/>
      <c r="U41" s="17"/>
      <c r="V41" s="2"/>
      <c r="W41" s="2"/>
      <c r="X41" s="16">
        <f t="shared" si="11"/>
        <v>0</v>
      </c>
      <c r="Y41" s="18">
        <f t="shared" si="12"/>
        <v>0</v>
      </c>
      <c r="Z41" s="21">
        <f t="shared" si="13"/>
        <v>120</v>
      </c>
      <c r="AA41" s="11" t="s">
        <v>385</v>
      </c>
      <c r="AB41" s="15">
        <v>44993</v>
      </c>
      <c r="AC41" s="18"/>
      <c r="AE41" s="18"/>
      <c r="AL41" s="20"/>
    </row>
    <row r="42" spans="1:38" x14ac:dyDescent="0.25">
      <c r="A42" t="s">
        <v>482</v>
      </c>
      <c r="B42" t="s">
        <v>441</v>
      </c>
      <c r="C42"/>
      <c r="D42" s="33"/>
      <c r="E42" s="30"/>
      <c r="F42"/>
      <c r="G42"/>
      <c r="H42"/>
      <c r="I42"/>
      <c r="J42" s="16">
        <f t="shared" si="2"/>
        <v>0</v>
      </c>
      <c r="K42"/>
      <c r="O42" s="16">
        <f t="shared" si="1"/>
        <v>0</v>
      </c>
      <c r="P42" s="40"/>
      <c r="Q42" s="40"/>
      <c r="R42" s="40"/>
      <c r="S42" s="40"/>
      <c r="T42" s="40"/>
      <c r="U42" s="17"/>
      <c r="V42" s="2"/>
      <c r="W42" s="2"/>
      <c r="X42" s="16">
        <f t="shared" si="11"/>
        <v>0</v>
      </c>
      <c r="Y42" s="18">
        <f t="shared" si="12"/>
        <v>0</v>
      </c>
      <c r="Z42" s="21">
        <f t="shared" si="13"/>
        <v>0</v>
      </c>
      <c r="AA42" s="11" t="s">
        <v>385</v>
      </c>
      <c r="AB42" s="15"/>
      <c r="AC42" s="15"/>
      <c r="AE42" s="18"/>
      <c r="AL42" s="20"/>
    </row>
    <row r="43" spans="1:38" x14ac:dyDescent="0.25">
      <c r="A43" s="31" t="s">
        <v>385</v>
      </c>
      <c r="B43" s="31" t="s">
        <v>441</v>
      </c>
      <c r="C43" s="31">
        <v>8</v>
      </c>
      <c r="D43" s="33">
        <v>29</v>
      </c>
      <c r="E43" s="30">
        <v>25</v>
      </c>
      <c r="F43">
        <v>84100</v>
      </c>
      <c r="G43">
        <v>84101</v>
      </c>
      <c r="H43">
        <v>84102</v>
      </c>
      <c r="I43">
        <v>84103</v>
      </c>
      <c r="J43" s="16">
        <f t="shared" si="2"/>
        <v>4</v>
      </c>
      <c r="K43"/>
      <c r="O43" s="16">
        <f t="shared" si="1"/>
        <v>0</v>
      </c>
      <c r="P43" s="40"/>
      <c r="Q43" s="40"/>
      <c r="R43" s="40"/>
      <c r="S43" s="40"/>
      <c r="T43" s="40"/>
      <c r="U43" s="17"/>
      <c r="V43" s="2"/>
      <c r="W43" s="2"/>
      <c r="X43" s="16">
        <f t="shared" si="11"/>
        <v>0</v>
      </c>
      <c r="Y43" s="18">
        <f t="shared" si="12"/>
        <v>0</v>
      </c>
      <c r="Z43" s="21">
        <f t="shared" si="13"/>
        <v>160</v>
      </c>
      <c r="AA43" t="s">
        <v>116</v>
      </c>
      <c r="AB43" s="8">
        <v>44993</v>
      </c>
      <c r="AC43" s="18"/>
      <c r="AE43" s="18"/>
    </row>
    <row r="44" spans="1:38" x14ac:dyDescent="0.25">
      <c r="A44" s="31" t="s">
        <v>143</v>
      </c>
      <c r="B44" s="31" t="s">
        <v>144</v>
      </c>
      <c r="C44" s="31">
        <v>7</v>
      </c>
      <c r="D44" s="33">
        <v>34</v>
      </c>
      <c r="E44" s="30">
        <v>27</v>
      </c>
      <c r="F44"/>
      <c r="G44"/>
      <c r="H44"/>
      <c r="J44" s="16">
        <f t="shared" si="2"/>
        <v>0</v>
      </c>
      <c r="K44">
        <v>84351</v>
      </c>
      <c r="L44" s="16">
        <v>84352</v>
      </c>
      <c r="M44" s="16">
        <v>84353</v>
      </c>
      <c r="O44" s="16">
        <f t="shared" si="1"/>
        <v>3</v>
      </c>
      <c r="P44" s="40"/>
      <c r="Q44" s="40"/>
      <c r="R44" s="40"/>
      <c r="S44" s="40"/>
      <c r="T44" s="40"/>
      <c r="U44" s="17"/>
      <c r="V44" s="2"/>
      <c r="W44" s="2"/>
      <c r="X44" s="16">
        <f t="shared" si="11"/>
        <v>0</v>
      </c>
      <c r="Y44" s="18">
        <f t="shared" si="12"/>
        <v>0</v>
      </c>
      <c r="Z44" s="21">
        <f t="shared" si="13"/>
        <v>90</v>
      </c>
      <c r="AA44" s="31" t="s">
        <v>116</v>
      </c>
      <c r="AB44" s="22">
        <v>44993</v>
      </c>
      <c r="AC44" s="18"/>
      <c r="AE44" s="18"/>
    </row>
    <row r="45" spans="1:38" x14ac:dyDescent="0.25">
      <c r="A45" t="s">
        <v>13</v>
      </c>
      <c r="B45" t="s">
        <v>583</v>
      </c>
      <c r="C45" s="31"/>
      <c r="D45" s="33"/>
      <c r="E45" s="30"/>
      <c r="F45"/>
      <c r="G45"/>
      <c r="H45"/>
      <c r="J45" s="16">
        <f t="shared" si="2"/>
        <v>0</v>
      </c>
      <c r="K45">
        <v>84403</v>
      </c>
      <c r="L45">
        <v>84500</v>
      </c>
      <c r="M45">
        <v>84501</v>
      </c>
      <c r="O45" s="16">
        <f t="shared" si="1"/>
        <v>3</v>
      </c>
      <c r="P45" s="40"/>
      <c r="Q45" s="40"/>
      <c r="R45" s="40"/>
      <c r="S45" s="40"/>
      <c r="T45" s="40"/>
      <c r="U45" s="17"/>
      <c r="V45" s="2"/>
      <c r="W45" s="2"/>
      <c r="X45" s="16">
        <f t="shared" si="11"/>
        <v>0</v>
      </c>
      <c r="Y45" s="18">
        <f t="shared" si="12"/>
        <v>0</v>
      </c>
      <c r="Z45" s="21">
        <f t="shared" si="13"/>
        <v>90</v>
      </c>
      <c r="AA45" s="11" t="s">
        <v>173</v>
      </c>
      <c r="AB45" s="22"/>
      <c r="AC45" s="18">
        <v>90</v>
      </c>
      <c r="AE45" s="18"/>
    </row>
    <row r="46" spans="1:38" x14ac:dyDescent="0.25">
      <c r="A46" t="s">
        <v>576</v>
      </c>
      <c r="B46" t="s">
        <v>577</v>
      </c>
      <c r="C46" s="31"/>
      <c r="D46" s="33"/>
      <c r="E46" s="30"/>
      <c r="F46">
        <v>84403</v>
      </c>
      <c r="G46"/>
      <c r="H46"/>
      <c r="J46" s="16">
        <f t="shared" si="2"/>
        <v>1</v>
      </c>
      <c r="K46">
        <v>84250</v>
      </c>
      <c r="L46">
        <v>84254</v>
      </c>
      <c r="O46" s="16">
        <f t="shared" si="1"/>
        <v>2</v>
      </c>
      <c r="P46" s="40"/>
      <c r="Q46" s="40"/>
      <c r="R46" s="40"/>
      <c r="S46" s="40"/>
      <c r="T46" s="40"/>
      <c r="U46" s="17"/>
      <c r="V46" s="2"/>
      <c r="W46" s="2"/>
      <c r="X46" s="16">
        <f t="shared" si="11"/>
        <v>0</v>
      </c>
      <c r="Y46" s="18">
        <f t="shared" si="12"/>
        <v>0</v>
      </c>
      <c r="Z46" s="21">
        <f t="shared" si="13"/>
        <v>100</v>
      </c>
      <c r="AA46" s="11" t="s">
        <v>173</v>
      </c>
      <c r="AB46" s="22"/>
      <c r="AC46" s="18">
        <v>100</v>
      </c>
      <c r="AE46" s="18"/>
    </row>
    <row r="47" spans="1:38" x14ac:dyDescent="0.25">
      <c r="A47" s="31" t="s">
        <v>52</v>
      </c>
      <c r="B47" s="31" t="s">
        <v>53</v>
      </c>
      <c r="C47" s="31">
        <v>6</v>
      </c>
      <c r="D47" s="33">
        <v>40</v>
      </c>
      <c r="E47" s="30">
        <v>29</v>
      </c>
      <c r="F47"/>
      <c r="G47"/>
      <c r="H47"/>
      <c r="J47" s="16">
        <f t="shared" si="2"/>
        <v>0</v>
      </c>
      <c r="K47">
        <v>84403</v>
      </c>
      <c r="O47" s="16">
        <f t="shared" si="1"/>
        <v>1</v>
      </c>
      <c r="P47" s="40"/>
      <c r="Q47" s="40"/>
      <c r="R47" s="40"/>
      <c r="S47" s="40"/>
      <c r="T47" s="40"/>
      <c r="U47" s="17"/>
      <c r="V47" s="2"/>
      <c r="W47" s="2"/>
      <c r="X47" s="16">
        <f t="shared" si="11"/>
        <v>0</v>
      </c>
      <c r="Y47" s="18">
        <f t="shared" si="12"/>
        <v>0</v>
      </c>
      <c r="Z47" s="21">
        <f t="shared" si="13"/>
        <v>30</v>
      </c>
      <c r="AA47" s="31" t="s">
        <v>116</v>
      </c>
      <c r="AB47" s="22">
        <v>44993</v>
      </c>
      <c r="AC47" s="18"/>
      <c r="AE47" s="18"/>
      <c r="AF47"/>
      <c r="AG47"/>
      <c r="AH47"/>
      <c r="AI47"/>
    </row>
    <row r="48" spans="1:38" x14ac:dyDescent="0.25">
      <c r="A48" s="31" t="s">
        <v>234</v>
      </c>
      <c r="B48" s="31" t="s">
        <v>122</v>
      </c>
      <c r="C48" s="31">
        <v>7</v>
      </c>
      <c r="D48" s="33">
        <v>34</v>
      </c>
      <c r="E48" s="30">
        <v>27</v>
      </c>
      <c r="F48"/>
      <c r="G48"/>
      <c r="H48"/>
      <c r="J48" s="16">
        <f t="shared" si="2"/>
        <v>0</v>
      </c>
      <c r="K48">
        <v>84151</v>
      </c>
      <c r="L48">
        <v>84552</v>
      </c>
      <c r="O48" s="16">
        <f t="shared" si="1"/>
        <v>2</v>
      </c>
      <c r="P48" s="40"/>
      <c r="Q48" s="40"/>
      <c r="R48" s="40"/>
      <c r="S48" s="40"/>
      <c r="T48" s="40"/>
      <c r="U48" s="17"/>
      <c r="V48" s="2"/>
      <c r="W48" s="2"/>
      <c r="X48" s="16">
        <f t="shared" si="11"/>
        <v>0</v>
      </c>
      <c r="Y48" s="18">
        <f t="shared" si="12"/>
        <v>0</v>
      </c>
      <c r="Z48" s="21">
        <f t="shared" si="13"/>
        <v>60</v>
      </c>
      <c r="AA48" s="31" t="s">
        <v>116</v>
      </c>
      <c r="AB48" s="22">
        <v>44993</v>
      </c>
      <c r="AC48" s="18"/>
      <c r="AE48" s="18"/>
      <c r="AF48"/>
      <c r="AG48"/>
      <c r="AH48"/>
      <c r="AI48"/>
    </row>
    <row r="49" spans="1:35" x14ac:dyDescent="0.25">
      <c r="A49" t="s">
        <v>34</v>
      </c>
      <c r="B49" t="s">
        <v>472</v>
      </c>
      <c r="C49" s="31"/>
      <c r="D49" s="33"/>
      <c r="E49" s="30"/>
      <c r="F49">
        <v>84350</v>
      </c>
      <c r="G49">
        <v>84351</v>
      </c>
      <c r="H49">
        <v>84352</v>
      </c>
      <c r="I49" s="16">
        <v>84353</v>
      </c>
      <c r="J49" s="16">
        <f t="shared" si="2"/>
        <v>4</v>
      </c>
      <c r="K49"/>
      <c r="O49" s="16">
        <f t="shared" si="1"/>
        <v>0</v>
      </c>
      <c r="P49" s="40">
        <v>84350</v>
      </c>
      <c r="Q49" s="40">
        <v>84350</v>
      </c>
      <c r="R49" s="40">
        <v>84353</v>
      </c>
      <c r="S49" s="40"/>
      <c r="T49" s="40"/>
      <c r="U49" s="17"/>
      <c r="V49" s="2"/>
      <c r="W49" s="2"/>
      <c r="X49" s="16">
        <f t="shared" si="11"/>
        <v>3</v>
      </c>
      <c r="Y49" s="18">
        <f t="shared" si="12"/>
        <v>0</v>
      </c>
      <c r="Z49" s="21">
        <f t="shared" si="13"/>
        <v>250</v>
      </c>
      <c r="AA49" s="31" t="s">
        <v>116</v>
      </c>
      <c r="AB49" s="22">
        <v>44993</v>
      </c>
      <c r="AC49" s="18"/>
      <c r="AE49" s="18"/>
      <c r="AF49"/>
      <c r="AG49"/>
      <c r="AH49"/>
      <c r="AI49"/>
    </row>
    <row r="50" spans="1:35" x14ac:dyDescent="0.25">
      <c r="A50" t="s">
        <v>141</v>
      </c>
      <c r="B50" t="s">
        <v>59</v>
      </c>
      <c r="C50">
        <v>8</v>
      </c>
      <c r="D50" s="33">
        <v>29</v>
      </c>
      <c r="E50" s="30">
        <v>25</v>
      </c>
      <c r="F50">
        <v>84500</v>
      </c>
      <c r="G50" s="16">
        <v>84501</v>
      </c>
      <c r="H50"/>
      <c r="I50"/>
      <c r="J50" s="16">
        <f t="shared" si="2"/>
        <v>2</v>
      </c>
      <c r="K50">
        <v>84154</v>
      </c>
      <c r="L50">
        <v>84156</v>
      </c>
      <c r="O50" s="16">
        <f t="shared" si="1"/>
        <v>2</v>
      </c>
      <c r="P50" s="40"/>
      <c r="Q50" s="40"/>
      <c r="R50" s="40"/>
      <c r="S50" s="40"/>
      <c r="T50" s="40"/>
      <c r="U50" s="17"/>
      <c r="V50" s="2"/>
      <c r="W50" s="2"/>
      <c r="X50" s="16">
        <f t="shared" si="11"/>
        <v>0</v>
      </c>
      <c r="Y50" s="18">
        <f t="shared" si="12"/>
        <v>0</v>
      </c>
      <c r="Z50" s="21">
        <f t="shared" si="13"/>
        <v>140</v>
      </c>
      <c r="AA50" s="31" t="s">
        <v>116</v>
      </c>
      <c r="AB50" s="22">
        <v>44993</v>
      </c>
      <c r="AC50" s="18"/>
      <c r="AE50" s="18"/>
      <c r="AF50"/>
      <c r="AG50"/>
      <c r="AH50"/>
      <c r="AI50"/>
    </row>
    <row r="51" spans="1:35" x14ac:dyDescent="0.25">
      <c r="A51" t="s">
        <v>58</v>
      </c>
      <c r="B51" t="s">
        <v>59</v>
      </c>
      <c r="C51"/>
      <c r="D51" s="33"/>
      <c r="E51" s="30"/>
      <c r="F51"/>
      <c r="H51"/>
      <c r="I51"/>
      <c r="J51" s="16">
        <f t="shared" si="2"/>
        <v>0</v>
      </c>
      <c r="K51">
        <v>84151</v>
      </c>
      <c r="L51">
        <v>84153</v>
      </c>
      <c r="M51" s="16">
        <v>84155</v>
      </c>
      <c r="O51" s="16">
        <f t="shared" si="1"/>
        <v>3</v>
      </c>
      <c r="P51" s="40"/>
      <c r="Q51" s="40"/>
      <c r="R51" s="40"/>
      <c r="S51" s="40"/>
      <c r="T51" s="40"/>
      <c r="U51" s="17"/>
      <c r="V51" s="2"/>
      <c r="W51" s="2"/>
      <c r="X51" s="16">
        <f t="shared" si="11"/>
        <v>0</v>
      </c>
      <c r="Y51" s="18">
        <f t="shared" si="12"/>
        <v>0</v>
      </c>
      <c r="Z51" s="21">
        <f t="shared" si="13"/>
        <v>90</v>
      </c>
      <c r="AA51" s="31" t="s">
        <v>116</v>
      </c>
      <c r="AB51" s="22">
        <v>44993</v>
      </c>
      <c r="AC51" s="18"/>
      <c r="AE51" s="18"/>
      <c r="AF51"/>
      <c r="AG51"/>
      <c r="AH51"/>
      <c r="AI51"/>
    </row>
    <row r="52" spans="1:35" x14ac:dyDescent="0.25">
      <c r="A52" t="s">
        <v>205</v>
      </c>
      <c r="B52" t="s">
        <v>181</v>
      </c>
      <c r="C52"/>
      <c r="D52" s="33"/>
      <c r="E52" s="30"/>
      <c r="F52">
        <v>84402</v>
      </c>
      <c r="H52"/>
      <c r="I52"/>
      <c r="J52" s="16">
        <f t="shared" si="2"/>
        <v>1</v>
      </c>
      <c r="K52" s="16">
        <v>84470</v>
      </c>
      <c r="O52" s="16">
        <f t="shared" si="1"/>
        <v>1</v>
      </c>
      <c r="P52" s="40"/>
      <c r="Q52" s="40"/>
      <c r="R52" s="40"/>
      <c r="S52" s="40"/>
      <c r="T52" s="40"/>
      <c r="U52" s="17"/>
      <c r="V52" s="2"/>
      <c r="W52" s="2"/>
      <c r="X52" s="16">
        <f t="shared" si="11"/>
        <v>0</v>
      </c>
      <c r="Y52" s="18">
        <f t="shared" si="12"/>
        <v>0</v>
      </c>
      <c r="Z52" s="21">
        <f t="shared" si="13"/>
        <v>70</v>
      </c>
      <c r="AA52" s="31" t="s">
        <v>116</v>
      </c>
      <c r="AB52" s="22">
        <v>44993</v>
      </c>
      <c r="AC52" s="18"/>
      <c r="AE52" s="18"/>
      <c r="AF52"/>
      <c r="AG52"/>
      <c r="AH52"/>
      <c r="AI52"/>
    </row>
    <row r="53" spans="1:35" x14ac:dyDescent="0.25">
      <c r="A53" t="s">
        <v>460</v>
      </c>
      <c r="B53" t="s">
        <v>426</v>
      </c>
      <c r="C53">
        <v>8</v>
      </c>
      <c r="D53" s="33">
        <v>29</v>
      </c>
      <c r="E53" s="30">
        <v>25</v>
      </c>
      <c r="F53"/>
      <c r="G53"/>
      <c r="H53"/>
      <c r="J53" s="16">
        <f t="shared" si="2"/>
        <v>0</v>
      </c>
      <c r="K53"/>
      <c r="O53" s="16">
        <f t="shared" si="1"/>
        <v>0</v>
      </c>
      <c r="P53" s="40"/>
      <c r="Q53" s="40"/>
      <c r="R53" s="40"/>
      <c r="S53" s="40"/>
      <c r="T53" s="40"/>
      <c r="U53" s="17"/>
      <c r="V53" s="2"/>
      <c r="W53" s="2"/>
      <c r="X53" s="16">
        <f t="shared" si="11"/>
        <v>0</v>
      </c>
      <c r="Y53" s="18">
        <f t="shared" si="12"/>
        <v>0</v>
      </c>
      <c r="Z53" s="21">
        <f t="shared" si="13"/>
        <v>0</v>
      </c>
      <c r="AA53" s="31" t="s">
        <v>116</v>
      </c>
      <c r="AB53" s="15"/>
      <c r="AC53" s="18"/>
      <c r="AE53" s="18"/>
      <c r="AF53" s="15"/>
    </row>
    <row r="54" spans="1:35" x14ac:dyDescent="0.25">
      <c r="A54" t="s">
        <v>185</v>
      </c>
      <c r="B54" t="s">
        <v>124</v>
      </c>
      <c r="C54">
        <v>8</v>
      </c>
      <c r="D54" s="33">
        <v>29</v>
      </c>
      <c r="E54" s="30">
        <v>25</v>
      </c>
      <c r="F54">
        <v>84404</v>
      </c>
      <c r="G54"/>
      <c r="J54" s="16">
        <f t="shared" si="2"/>
        <v>1</v>
      </c>
      <c r="K54"/>
      <c r="O54" s="16">
        <f t="shared" si="1"/>
        <v>0</v>
      </c>
      <c r="P54" s="40">
        <v>84404</v>
      </c>
      <c r="Q54" s="40"/>
      <c r="R54" s="40"/>
      <c r="S54" s="40"/>
      <c r="T54" s="40"/>
      <c r="U54" s="17"/>
      <c r="V54" s="2"/>
      <c r="W54" s="2"/>
      <c r="X54" s="16">
        <f t="shared" si="11"/>
        <v>1</v>
      </c>
      <c r="Y54" s="18">
        <f t="shared" si="12"/>
        <v>0</v>
      </c>
      <c r="Z54" s="21">
        <f t="shared" si="13"/>
        <v>70</v>
      </c>
      <c r="AA54" t="s">
        <v>116</v>
      </c>
      <c r="AB54" s="8">
        <v>44993</v>
      </c>
      <c r="AC54" s="18"/>
      <c r="AE54" s="18"/>
      <c r="AF54" s="15"/>
    </row>
    <row r="55" spans="1:35" x14ac:dyDescent="0.25">
      <c r="A55" s="31" t="s">
        <v>24</v>
      </c>
      <c r="B55" s="31" t="s">
        <v>74</v>
      </c>
      <c r="C55" s="31">
        <v>6</v>
      </c>
      <c r="D55" s="33">
        <v>40</v>
      </c>
      <c r="E55" s="30">
        <v>29</v>
      </c>
      <c r="F55"/>
      <c r="G55"/>
      <c r="H55"/>
      <c r="J55" s="16">
        <f t="shared" si="2"/>
        <v>0</v>
      </c>
      <c r="K55">
        <v>84104</v>
      </c>
      <c r="L55" s="16">
        <v>84155</v>
      </c>
      <c r="O55" s="16">
        <f t="shared" si="1"/>
        <v>2</v>
      </c>
      <c r="P55" s="40"/>
      <c r="Q55" s="40"/>
      <c r="R55" s="40"/>
      <c r="S55" s="40"/>
      <c r="T55" s="40"/>
      <c r="U55" s="17"/>
      <c r="V55" s="2"/>
      <c r="W55" s="2"/>
      <c r="X55" s="16">
        <f t="shared" si="11"/>
        <v>0</v>
      </c>
      <c r="Y55" s="18">
        <f t="shared" si="12"/>
        <v>0</v>
      </c>
      <c r="Z55" s="21">
        <f t="shared" si="13"/>
        <v>60</v>
      </c>
      <c r="AA55" s="31" t="s">
        <v>116</v>
      </c>
      <c r="AB55" s="1">
        <v>44993</v>
      </c>
      <c r="AC55" s="18"/>
      <c r="AD55"/>
      <c r="AE55" s="18"/>
      <c r="AF55" s="15"/>
    </row>
    <row r="56" spans="1:35" x14ac:dyDescent="0.25">
      <c r="A56" t="s">
        <v>42</v>
      </c>
      <c r="B56" t="s">
        <v>378</v>
      </c>
      <c r="C56">
        <v>8</v>
      </c>
      <c r="D56" s="33">
        <v>29</v>
      </c>
      <c r="E56" s="30">
        <v>25</v>
      </c>
      <c r="F56"/>
      <c r="G56"/>
      <c r="H56"/>
      <c r="I56"/>
      <c r="J56" s="16">
        <f t="shared" si="2"/>
        <v>0</v>
      </c>
      <c r="K56"/>
      <c r="O56" s="16">
        <f t="shared" si="1"/>
        <v>0</v>
      </c>
      <c r="P56" s="40"/>
      <c r="Q56" s="40"/>
      <c r="R56" s="40"/>
      <c r="S56" s="40"/>
      <c r="T56" s="40"/>
      <c r="U56" s="17"/>
      <c r="V56" s="2"/>
      <c r="W56" s="2"/>
      <c r="X56" s="16">
        <f t="shared" si="11"/>
        <v>0</v>
      </c>
      <c r="Y56" s="18">
        <f t="shared" si="12"/>
        <v>0</v>
      </c>
      <c r="Z56" s="21">
        <f t="shared" si="13"/>
        <v>0</v>
      </c>
      <c r="AA56" s="31" t="s">
        <v>116</v>
      </c>
      <c r="AB56" s="15"/>
      <c r="AC56" s="18"/>
      <c r="AE56" s="18"/>
    </row>
    <row r="57" spans="1:35" x14ac:dyDescent="0.25">
      <c r="A57" s="31" t="s">
        <v>14</v>
      </c>
      <c r="B57" s="31" t="s">
        <v>15</v>
      </c>
      <c r="C57" s="31">
        <v>7</v>
      </c>
      <c r="D57" s="33">
        <v>34</v>
      </c>
      <c r="E57" s="30">
        <v>27</v>
      </c>
      <c r="F57">
        <v>84401</v>
      </c>
      <c r="G57"/>
      <c r="J57" s="16">
        <f t="shared" si="2"/>
        <v>1</v>
      </c>
      <c r="K57"/>
      <c r="O57" s="16">
        <f t="shared" si="1"/>
        <v>0</v>
      </c>
      <c r="P57" s="40"/>
      <c r="Q57" s="40"/>
      <c r="R57" s="40"/>
      <c r="S57" s="40"/>
      <c r="T57" s="40"/>
      <c r="U57" s="17"/>
      <c r="V57" s="2"/>
      <c r="W57" s="2"/>
      <c r="X57" s="16">
        <f t="shared" si="11"/>
        <v>0</v>
      </c>
      <c r="Y57" s="18">
        <f t="shared" si="12"/>
        <v>0</v>
      </c>
      <c r="Z57" s="21">
        <f t="shared" si="13"/>
        <v>40</v>
      </c>
      <c r="AA57" s="31" t="s">
        <v>116</v>
      </c>
      <c r="AB57" s="1">
        <v>44993</v>
      </c>
      <c r="AC57" s="18"/>
      <c r="AE57" s="18"/>
    </row>
    <row r="58" spans="1:35" x14ac:dyDescent="0.25">
      <c r="A58" t="s">
        <v>48</v>
      </c>
      <c r="B58" t="s">
        <v>161</v>
      </c>
      <c r="C58" s="31"/>
      <c r="D58" s="33"/>
      <c r="E58" s="30"/>
      <c r="F58">
        <v>84104</v>
      </c>
      <c r="G58">
        <v>84354</v>
      </c>
      <c r="H58" s="16">
        <v>84552</v>
      </c>
      <c r="I58">
        <v>84553</v>
      </c>
      <c r="J58" s="16">
        <f t="shared" si="2"/>
        <v>4</v>
      </c>
      <c r="K58"/>
      <c r="O58" s="16">
        <f t="shared" si="1"/>
        <v>0</v>
      </c>
      <c r="P58" s="40">
        <v>84354</v>
      </c>
      <c r="Q58" s="40">
        <v>84354</v>
      </c>
      <c r="R58" s="40">
        <v>84553</v>
      </c>
      <c r="S58" s="40">
        <v>84553</v>
      </c>
      <c r="T58" s="40">
        <v>84553</v>
      </c>
      <c r="U58" s="17"/>
      <c r="V58" s="2"/>
      <c r="W58" s="2"/>
      <c r="X58" s="16">
        <f t="shared" si="11"/>
        <v>5</v>
      </c>
      <c r="Y58" s="18">
        <f t="shared" si="12"/>
        <v>0</v>
      </c>
      <c r="Z58" s="21">
        <f t="shared" si="13"/>
        <v>310</v>
      </c>
      <c r="AA58" t="s">
        <v>116</v>
      </c>
      <c r="AB58" s="1">
        <v>44993</v>
      </c>
      <c r="AC58" s="18"/>
      <c r="AE58" s="18"/>
    </row>
    <row r="59" spans="1:35" x14ac:dyDescent="0.25">
      <c r="A59" t="s">
        <v>590</v>
      </c>
      <c r="B59" t="s">
        <v>591</v>
      </c>
      <c r="C59" s="31"/>
      <c r="D59" s="33"/>
      <c r="E59" s="30"/>
      <c r="F59"/>
      <c r="G59"/>
      <c r="I59"/>
      <c r="J59" s="16">
        <f t="shared" ref="J59" si="14">COUNT(F59:I59)</f>
        <v>0</v>
      </c>
      <c r="K59"/>
      <c r="O59" s="16">
        <f t="shared" ref="O59" si="15">COUNT(K59:N59)</f>
        <v>0</v>
      </c>
      <c r="P59" s="40"/>
      <c r="Q59" s="40"/>
      <c r="R59" s="40"/>
      <c r="S59" s="40"/>
      <c r="T59" s="40"/>
      <c r="U59" s="17"/>
      <c r="V59" s="2"/>
      <c r="W59" s="2"/>
      <c r="X59" s="16">
        <f t="shared" ref="X59" si="16">COUNT(P59:W59)</f>
        <v>0</v>
      </c>
      <c r="Y59" s="18">
        <f t="shared" ref="Y59" si="17">+J59*0</f>
        <v>0</v>
      </c>
      <c r="Z59" s="21">
        <f t="shared" ref="Z59" si="18">+(J59*40)+(O59*30)+(X59*30)+Y59</f>
        <v>0</v>
      </c>
      <c r="AA59" s="14" t="s">
        <v>556</v>
      </c>
      <c r="AB59" s="1"/>
      <c r="AC59" s="18"/>
      <c r="AE59" s="18"/>
    </row>
    <row r="60" spans="1:35" x14ac:dyDescent="0.25">
      <c r="A60" t="s">
        <v>13</v>
      </c>
      <c r="B60" t="s">
        <v>88</v>
      </c>
      <c r="C60">
        <v>8</v>
      </c>
      <c r="D60" s="33">
        <v>29</v>
      </c>
      <c r="E60" s="30">
        <v>25</v>
      </c>
      <c r="F60"/>
      <c r="G60"/>
      <c r="H60"/>
      <c r="J60" s="16">
        <f t="shared" si="2"/>
        <v>0</v>
      </c>
      <c r="K60"/>
      <c r="O60" s="16">
        <f t="shared" si="1"/>
        <v>0</v>
      </c>
      <c r="P60" s="40"/>
      <c r="Q60" s="40"/>
      <c r="R60" s="40"/>
      <c r="S60" s="40"/>
      <c r="T60" s="40"/>
      <c r="U60" s="17"/>
      <c r="V60" s="2"/>
      <c r="W60" s="2"/>
      <c r="X60" s="16">
        <f t="shared" si="11"/>
        <v>0</v>
      </c>
      <c r="Y60" s="18">
        <f t="shared" si="12"/>
        <v>0</v>
      </c>
      <c r="Z60" s="21">
        <f t="shared" si="13"/>
        <v>0</v>
      </c>
      <c r="AA60" t="s">
        <v>116</v>
      </c>
      <c r="AB60" s="15"/>
      <c r="AC60" s="18"/>
      <c r="AE60" s="18"/>
      <c r="AF60" s="15"/>
    </row>
    <row r="61" spans="1:35" x14ac:dyDescent="0.25">
      <c r="A61" s="31" t="s">
        <v>31</v>
      </c>
      <c r="B61" s="31" t="s">
        <v>32</v>
      </c>
      <c r="C61" s="31">
        <v>8</v>
      </c>
      <c r="D61" s="33">
        <v>29</v>
      </c>
      <c r="E61" s="30">
        <v>25</v>
      </c>
      <c r="F61"/>
      <c r="G61"/>
      <c r="J61" s="16">
        <f t="shared" si="2"/>
        <v>0</v>
      </c>
      <c r="K61"/>
      <c r="O61" s="16">
        <f t="shared" si="1"/>
        <v>0</v>
      </c>
      <c r="P61" s="40"/>
      <c r="Q61" s="40"/>
      <c r="R61" s="40"/>
      <c r="S61" s="40"/>
      <c r="T61" s="40"/>
      <c r="U61" s="17"/>
      <c r="V61" s="2"/>
      <c r="W61" s="2"/>
      <c r="X61" s="16">
        <f t="shared" si="11"/>
        <v>0</v>
      </c>
      <c r="Y61" s="18">
        <f t="shared" si="12"/>
        <v>0</v>
      </c>
      <c r="Z61" s="21">
        <f t="shared" si="13"/>
        <v>0</v>
      </c>
      <c r="AA61" s="31" t="s">
        <v>116</v>
      </c>
      <c r="AB61" s="15"/>
      <c r="AC61" s="18"/>
      <c r="AE61" s="18"/>
      <c r="AF61" s="15"/>
    </row>
    <row r="62" spans="1:35" x14ac:dyDescent="0.25">
      <c r="A62" t="s">
        <v>413</v>
      </c>
      <c r="B62" t="s">
        <v>414</v>
      </c>
      <c r="C62">
        <v>8</v>
      </c>
      <c r="D62" s="33">
        <v>29</v>
      </c>
      <c r="E62" s="30">
        <v>25</v>
      </c>
      <c r="F62"/>
      <c r="G62"/>
      <c r="J62" s="16">
        <f t="shared" si="2"/>
        <v>0</v>
      </c>
      <c r="K62"/>
      <c r="O62" s="16">
        <f t="shared" si="1"/>
        <v>0</v>
      </c>
      <c r="P62" s="40"/>
      <c r="Q62" s="40"/>
      <c r="R62" s="40"/>
      <c r="S62" s="40"/>
      <c r="T62" s="40"/>
      <c r="U62" s="17"/>
      <c r="V62" s="2"/>
      <c r="W62" s="2"/>
      <c r="X62" s="16">
        <f t="shared" si="11"/>
        <v>0</v>
      </c>
      <c r="Y62" s="18">
        <f t="shared" si="12"/>
        <v>0</v>
      </c>
      <c r="Z62" s="21">
        <f t="shared" si="13"/>
        <v>0</v>
      </c>
      <c r="AA62" t="s">
        <v>116</v>
      </c>
      <c r="AB62" s="15"/>
      <c r="AC62" s="18"/>
      <c r="AE62" s="18"/>
      <c r="AF62" s="15"/>
    </row>
    <row r="63" spans="1:35" x14ac:dyDescent="0.25">
      <c r="A63" t="s">
        <v>467</v>
      </c>
      <c r="B63" t="s">
        <v>468</v>
      </c>
      <c r="C63"/>
      <c r="D63" s="33"/>
      <c r="E63" s="30"/>
      <c r="F63"/>
      <c r="G63"/>
      <c r="J63" s="16">
        <f t="shared" si="2"/>
        <v>0</v>
      </c>
      <c r="K63">
        <v>84352</v>
      </c>
      <c r="O63" s="16">
        <f t="shared" si="1"/>
        <v>1</v>
      </c>
      <c r="P63" s="40"/>
      <c r="Q63" s="40"/>
      <c r="R63" s="40"/>
      <c r="S63" s="40"/>
      <c r="T63" s="40"/>
      <c r="U63" s="17"/>
      <c r="V63" s="2"/>
      <c r="W63" s="2"/>
      <c r="X63" s="16">
        <f t="shared" si="11"/>
        <v>0</v>
      </c>
      <c r="Y63" s="18">
        <f t="shared" si="12"/>
        <v>0</v>
      </c>
      <c r="Z63" s="21">
        <f t="shared" si="13"/>
        <v>30</v>
      </c>
      <c r="AA63" t="s">
        <v>116</v>
      </c>
      <c r="AB63" s="15">
        <v>44998</v>
      </c>
      <c r="AC63" s="18">
        <v>30</v>
      </c>
      <c r="AE63" s="18"/>
      <c r="AF63" s="15"/>
    </row>
    <row r="64" spans="1:35" x14ac:dyDescent="0.25">
      <c r="A64" s="31" t="s">
        <v>430</v>
      </c>
      <c r="B64" s="31" t="s">
        <v>431</v>
      </c>
      <c r="C64" s="31">
        <v>8</v>
      </c>
      <c r="D64" s="33">
        <v>29</v>
      </c>
      <c r="E64" s="30">
        <v>25</v>
      </c>
      <c r="F64"/>
      <c r="G64"/>
      <c r="H64"/>
      <c r="J64" s="16">
        <f t="shared" si="2"/>
        <v>0</v>
      </c>
      <c r="K64"/>
      <c r="O64" s="16">
        <f t="shared" si="1"/>
        <v>0</v>
      </c>
      <c r="P64" s="40"/>
      <c r="Q64" s="40"/>
      <c r="R64" s="40"/>
      <c r="S64" s="40"/>
      <c r="T64" s="40"/>
      <c r="U64" s="17"/>
      <c r="V64" s="2"/>
      <c r="W64" s="2"/>
      <c r="X64" s="16">
        <f t="shared" si="11"/>
        <v>0</v>
      </c>
      <c r="Y64" s="18">
        <f t="shared" si="12"/>
        <v>0</v>
      </c>
      <c r="Z64" s="21">
        <f t="shared" si="13"/>
        <v>0</v>
      </c>
      <c r="AA64" t="s">
        <v>116</v>
      </c>
      <c r="AB64" s="15"/>
      <c r="AC64" s="18"/>
      <c r="AE64" s="18"/>
      <c r="AF64" s="15"/>
    </row>
    <row r="65" spans="1:34" x14ac:dyDescent="0.25">
      <c r="A65" t="s">
        <v>451</v>
      </c>
      <c r="B65" t="s">
        <v>452</v>
      </c>
      <c r="C65" s="31">
        <v>8</v>
      </c>
      <c r="D65" s="33">
        <v>29</v>
      </c>
      <c r="E65" s="30">
        <v>25</v>
      </c>
      <c r="F65"/>
      <c r="G65"/>
      <c r="H65"/>
      <c r="J65" s="16">
        <f t="shared" si="2"/>
        <v>0</v>
      </c>
      <c r="K65"/>
      <c r="O65" s="16">
        <f t="shared" si="1"/>
        <v>0</v>
      </c>
      <c r="P65" s="40"/>
      <c r="Q65" s="40"/>
      <c r="R65" s="40"/>
      <c r="S65" s="40"/>
      <c r="T65" s="40"/>
      <c r="U65" s="17"/>
      <c r="V65" s="2"/>
      <c r="W65" s="2"/>
      <c r="X65" s="16">
        <f t="shared" si="11"/>
        <v>0</v>
      </c>
      <c r="Y65" s="18">
        <f t="shared" si="12"/>
        <v>0</v>
      </c>
      <c r="Z65" s="21">
        <f t="shared" si="13"/>
        <v>0</v>
      </c>
      <c r="AA65" t="s">
        <v>116</v>
      </c>
      <c r="AB65" s="15"/>
      <c r="AC65" s="3"/>
      <c r="AE65" s="18"/>
      <c r="AF65" s="15"/>
    </row>
    <row r="66" spans="1:34" x14ac:dyDescent="0.25">
      <c r="A66" s="31" t="s">
        <v>0</v>
      </c>
      <c r="B66" s="31" t="s">
        <v>155</v>
      </c>
      <c r="C66" s="31">
        <v>6</v>
      </c>
      <c r="D66" s="33">
        <v>40</v>
      </c>
      <c r="E66" s="30">
        <v>29</v>
      </c>
      <c r="F66"/>
      <c r="J66" s="16">
        <f t="shared" si="2"/>
        <v>0</v>
      </c>
      <c r="K66"/>
      <c r="O66" s="16">
        <f t="shared" si="1"/>
        <v>0</v>
      </c>
      <c r="P66" s="40"/>
      <c r="Q66" s="40"/>
      <c r="R66" s="40"/>
      <c r="S66" s="40"/>
      <c r="T66" s="40"/>
      <c r="U66" s="17"/>
      <c r="V66" s="2"/>
      <c r="W66" s="2"/>
      <c r="X66" s="16">
        <f t="shared" si="11"/>
        <v>0</v>
      </c>
      <c r="Y66" s="18">
        <f t="shared" si="12"/>
        <v>0</v>
      </c>
      <c r="Z66" s="21">
        <f t="shared" si="13"/>
        <v>0</v>
      </c>
      <c r="AA66" s="31" t="s">
        <v>116</v>
      </c>
      <c r="AB66" s="1"/>
      <c r="AC66" s="18"/>
      <c r="AE66" s="18"/>
      <c r="AF66" s="15"/>
    </row>
    <row r="67" spans="1:34" x14ac:dyDescent="0.25">
      <c r="A67" t="s">
        <v>170</v>
      </c>
      <c r="B67" t="s">
        <v>339</v>
      </c>
      <c r="C67">
        <v>8</v>
      </c>
      <c r="D67" s="33">
        <v>29</v>
      </c>
      <c r="E67" s="30">
        <v>25</v>
      </c>
      <c r="J67" s="16">
        <f t="shared" si="2"/>
        <v>0</v>
      </c>
      <c r="K67"/>
      <c r="O67" s="16">
        <f t="shared" si="1"/>
        <v>0</v>
      </c>
      <c r="P67" s="40"/>
      <c r="Q67" s="40"/>
      <c r="R67" s="40"/>
      <c r="S67" s="40"/>
      <c r="T67" s="40"/>
      <c r="U67" s="17"/>
      <c r="V67" s="2"/>
      <c r="W67" s="2"/>
      <c r="X67" s="16">
        <f t="shared" si="11"/>
        <v>0</v>
      </c>
      <c r="Y67" s="18">
        <f t="shared" si="12"/>
        <v>0</v>
      </c>
      <c r="Z67" s="21">
        <f t="shared" si="13"/>
        <v>0</v>
      </c>
      <c r="AA67" s="31" t="s">
        <v>116</v>
      </c>
      <c r="AB67" s="15"/>
      <c r="AC67" s="18"/>
      <c r="AE67" s="18"/>
      <c r="AF67" s="15"/>
    </row>
    <row r="68" spans="1:34" x14ac:dyDescent="0.25">
      <c r="A68" t="s">
        <v>474</v>
      </c>
      <c r="B68" t="s">
        <v>473</v>
      </c>
      <c r="C68" s="31"/>
      <c r="D68" s="33"/>
      <c r="E68" s="30"/>
      <c r="F68"/>
      <c r="G68"/>
      <c r="J68" s="16">
        <f t="shared" si="2"/>
        <v>0</v>
      </c>
      <c r="K68"/>
      <c r="O68" s="16">
        <f t="shared" si="1"/>
        <v>0</v>
      </c>
      <c r="P68" s="40"/>
      <c r="Q68" s="40"/>
      <c r="R68" s="40"/>
      <c r="S68" s="40"/>
      <c r="T68" s="40"/>
      <c r="U68" s="17"/>
      <c r="V68" s="2"/>
      <c r="W68" s="2"/>
      <c r="X68" s="16">
        <f t="shared" si="11"/>
        <v>0</v>
      </c>
      <c r="Y68" s="18">
        <f t="shared" si="12"/>
        <v>0</v>
      </c>
      <c r="Z68" s="21">
        <f t="shared" si="13"/>
        <v>0</v>
      </c>
      <c r="AA68" t="s">
        <v>116</v>
      </c>
      <c r="AB68" s="15"/>
      <c r="AC68" s="18"/>
      <c r="AE68" s="18"/>
    </row>
    <row r="69" spans="1:34" x14ac:dyDescent="0.25">
      <c r="A69" s="31" t="s">
        <v>16</v>
      </c>
      <c r="B69" s="31" t="s">
        <v>17</v>
      </c>
      <c r="C69" s="31">
        <v>8</v>
      </c>
      <c r="D69" s="33">
        <v>29</v>
      </c>
      <c r="E69" s="30">
        <v>25</v>
      </c>
      <c r="F69"/>
      <c r="G69"/>
      <c r="H69"/>
      <c r="I69" s="29"/>
      <c r="J69" s="16">
        <f t="shared" si="2"/>
        <v>0</v>
      </c>
      <c r="K69"/>
      <c r="O69" s="16">
        <f t="shared" si="1"/>
        <v>0</v>
      </c>
      <c r="P69" s="40"/>
      <c r="Q69" s="40"/>
      <c r="R69" s="40"/>
      <c r="S69" s="40"/>
      <c r="T69" s="40"/>
      <c r="U69" s="17"/>
      <c r="V69" s="2"/>
      <c r="W69" s="2"/>
      <c r="X69" s="16">
        <f t="shared" si="11"/>
        <v>0</v>
      </c>
      <c r="Y69" s="18">
        <f t="shared" si="12"/>
        <v>0</v>
      </c>
      <c r="Z69" s="21">
        <f t="shared" si="13"/>
        <v>0</v>
      </c>
      <c r="AA69" s="31" t="s">
        <v>116</v>
      </c>
      <c r="AB69" s="1"/>
      <c r="AE69" s="18"/>
      <c r="AF69" s="15"/>
    </row>
    <row r="70" spans="1:34" x14ac:dyDescent="0.25">
      <c r="A70" t="s">
        <v>563</v>
      </c>
      <c r="B70" t="s">
        <v>564</v>
      </c>
      <c r="C70" s="31"/>
      <c r="D70" s="33"/>
      <c r="E70" s="30"/>
      <c r="F70"/>
      <c r="G70"/>
      <c r="H70"/>
      <c r="I70" s="29"/>
      <c r="J70" s="16">
        <f t="shared" ref="J70" si="19">COUNT(F70:I70)</f>
        <v>0</v>
      </c>
      <c r="K70">
        <v>84102</v>
      </c>
      <c r="L70" s="16">
        <v>84103</v>
      </c>
      <c r="O70" s="16">
        <f t="shared" si="1"/>
        <v>2</v>
      </c>
      <c r="P70" s="40"/>
      <c r="Q70" s="40"/>
      <c r="R70" s="40"/>
      <c r="S70" s="40"/>
      <c r="T70" s="40"/>
      <c r="U70" s="17"/>
      <c r="V70" s="2"/>
      <c r="W70" s="2"/>
      <c r="X70" s="16">
        <f t="shared" si="11"/>
        <v>0</v>
      </c>
      <c r="Y70" s="18">
        <f t="shared" si="12"/>
        <v>0</v>
      </c>
      <c r="Z70" s="21">
        <f t="shared" si="13"/>
        <v>60</v>
      </c>
      <c r="AA70" s="31" t="s">
        <v>116</v>
      </c>
      <c r="AB70" s="1">
        <v>44999</v>
      </c>
      <c r="AC70" s="18">
        <v>60</v>
      </c>
      <c r="AE70" s="18"/>
      <c r="AF70" s="15"/>
    </row>
    <row r="71" spans="1:34" x14ac:dyDescent="0.25">
      <c r="A71" s="31" t="s">
        <v>28</v>
      </c>
      <c r="B71" s="31" t="s">
        <v>203</v>
      </c>
      <c r="C71" s="31">
        <v>8</v>
      </c>
      <c r="D71" s="33">
        <v>29</v>
      </c>
      <c r="E71" s="30">
        <v>25</v>
      </c>
      <c r="F71"/>
      <c r="G71"/>
      <c r="H71"/>
      <c r="I71" s="29"/>
      <c r="J71" s="16">
        <f t="shared" si="2"/>
        <v>0</v>
      </c>
      <c r="K71">
        <v>84104</v>
      </c>
      <c r="O71" s="16">
        <f t="shared" ref="O71:O77" si="20">COUNT(K71:N71)</f>
        <v>1</v>
      </c>
      <c r="P71" s="40"/>
      <c r="Q71" s="40"/>
      <c r="R71" s="40"/>
      <c r="S71" s="40"/>
      <c r="T71" s="40"/>
      <c r="U71" s="17"/>
      <c r="V71" s="2"/>
      <c r="W71" s="2"/>
      <c r="X71" s="16">
        <f t="shared" si="11"/>
        <v>0</v>
      </c>
      <c r="Y71" s="18">
        <f t="shared" si="12"/>
        <v>0</v>
      </c>
      <c r="Z71" s="21">
        <f t="shared" si="13"/>
        <v>30</v>
      </c>
      <c r="AA71" s="31" t="s">
        <v>116</v>
      </c>
      <c r="AB71" s="15">
        <v>44993</v>
      </c>
      <c r="AE71" s="18"/>
      <c r="AF71" s="15"/>
    </row>
    <row r="72" spans="1:34" x14ac:dyDescent="0.25">
      <c r="A72" t="s">
        <v>187</v>
      </c>
      <c r="B72" t="s">
        <v>186</v>
      </c>
      <c r="C72" s="31"/>
      <c r="D72" s="33"/>
      <c r="E72" s="30"/>
      <c r="F72"/>
      <c r="G72"/>
      <c r="H72"/>
      <c r="I72" s="29"/>
      <c r="J72" s="16">
        <f t="shared" si="2"/>
        <v>0</v>
      </c>
      <c r="K72"/>
      <c r="O72" s="16">
        <f t="shared" si="20"/>
        <v>0</v>
      </c>
      <c r="P72" s="40"/>
      <c r="Q72" s="40"/>
      <c r="R72" s="40"/>
      <c r="S72" s="40"/>
      <c r="T72" s="40"/>
      <c r="U72" s="17"/>
      <c r="V72" s="2"/>
      <c r="W72" s="2"/>
      <c r="X72" s="16">
        <f t="shared" si="11"/>
        <v>0</v>
      </c>
      <c r="Y72" s="18">
        <f t="shared" si="12"/>
        <v>0</v>
      </c>
      <c r="Z72" s="21">
        <f t="shared" si="13"/>
        <v>0</v>
      </c>
      <c r="AA72" s="31" t="s">
        <v>116</v>
      </c>
      <c r="AB72" s="15"/>
      <c r="AE72" s="18"/>
      <c r="AF72" s="15"/>
    </row>
    <row r="73" spans="1:34" x14ac:dyDescent="0.25">
      <c r="A73" s="31" t="s">
        <v>417</v>
      </c>
      <c r="B73" s="31" t="s">
        <v>418</v>
      </c>
      <c r="C73" s="31">
        <v>8</v>
      </c>
      <c r="D73" s="33">
        <v>29</v>
      </c>
      <c r="E73" s="30">
        <v>25</v>
      </c>
      <c r="I73" s="29"/>
      <c r="J73" s="16">
        <f t="shared" si="2"/>
        <v>0</v>
      </c>
      <c r="K73"/>
      <c r="O73" s="16">
        <f t="shared" si="20"/>
        <v>0</v>
      </c>
      <c r="P73" s="40"/>
      <c r="Q73" s="40"/>
      <c r="R73" s="40"/>
      <c r="S73" s="40"/>
      <c r="T73" s="40"/>
      <c r="U73" s="17"/>
      <c r="V73" s="2"/>
      <c r="W73" s="2"/>
      <c r="X73" s="16">
        <f t="shared" si="11"/>
        <v>0</v>
      </c>
      <c r="Y73" s="18">
        <f t="shared" si="12"/>
        <v>0</v>
      </c>
      <c r="Z73" s="21">
        <f t="shared" si="13"/>
        <v>0</v>
      </c>
      <c r="AA73" t="s">
        <v>116</v>
      </c>
      <c r="AB73" s="15"/>
      <c r="AE73" s="18"/>
      <c r="AH73"/>
    </row>
    <row r="74" spans="1:34" x14ac:dyDescent="0.25">
      <c r="A74" s="31" t="s">
        <v>121</v>
      </c>
      <c r="B74" s="31" t="s">
        <v>305</v>
      </c>
      <c r="C74" s="31">
        <v>7</v>
      </c>
      <c r="D74" s="33">
        <v>34</v>
      </c>
      <c r="E74" s="30">
        <v>27</v>
      </c>
      <c r="F74"/>
      <c r="G74"/>
      <c r="H74"/>
      <c r="J74" s="16">
        <f t="shared" si="2"/>
        <v>0</v>
      </c>
      <c r="K74"/>
      <c r="O74" s="16">
        <f t="shared" si="20"/>
        <v>0</v>
      </c>
      <c r="P74" s="40"/>
      <c r="Q74" s="40"/>
      <c r="R74" s="40"/>
      <c r="S74" s="40"/>
      <c r="T74" s="40"/>
      <c r="U74" s="17"/>
      <c r="V74" s="2"/>
      <c r="W74" s="2"/>
      <c r="X74" s="16">
        <f t="shared" si="11"/>
        <v>0</v>
      </c>
      <c r="Y74" s="18">
        <f t="shared" si="12"/>
        <v>0</v>
      </c>
      <c r="Z74" s="21">
        <f t="shared" si="13"/>
        <v>0</v>
      </c>
      <c r="AA74" s="31" t="s">
        <v>116</v>
      </c>
      <c r="AB74" s="15"/>
      <c r="AE74" s="3"/>
    </row>
    <row r="75" spans="1:34" x14ac:dyDescent="0.25">
      <c r="A75" s="31" t="s">
        <v>393</v>
      </c>
      <c r="B75" s="31" t="s">
        <v>394</v>
      </c>
      <c r="C75" s="31">
        <v>8</v>
      </c>
      <c r="D75" s="33">
        <v>29</v>
      </c>
      <c r="E75" s="30">
        <v>25</v>
      </c>
      <c r="F75"/>
      <c r="G75"/>
      <c r="H75"/>
      <c r="J75" s="16">
        <f t="shared" si="2"/>
        <v>0</v>
      </c>
      <c r="K75"/>
      <c r="O75" s="16">
        <f t="shared" si="20"/>
        <v>0</v>
      </c>
      <c r="P75" s="40"/>
      <c r="Q75" s="40"/>
      <c r="R75" s="40"/>
      <c r="S75" s="40"/>
      <c r="T75" s="40"/>
      <c r="U75" s="17"/>
      <c r="V75" s="2"/>
      <c r="W75" s="2"/>
      <c r="X75" s="16">
        <f t="shared" si="11"/>
        <v>0</v>
      </c>
      <c r="Y75" s="18">
        <f t="shared" si="12"/>
        <v>0</v>
      </c>
      <c r="Z75" s="21">
        <f t="shared" si="13"/>
        <v>0</v>
      </c>
      <c r="AA75" s="31" t="s">
        <v>116</v>
      </c>
      <c r="AE75" s="3"/>
    </row>
    <row r="76" spans="1:34" x14ac:dyDescent="0.25">
      <c r="A76" s="31" t="s">
        <v>45</v>
      </c>
      <c r="B76" s="31" t="s">
        <v>250</v>
      </c>
      <c r="C76" s="31">
        <v>8</v>
      </c>
      <c r="D76" s="33">
        <v>29</v>
      </c>
      <c r="E76" s="30">
        <v>25</v>
      </c>
      <c r="F76"/>
      <c r="G76"/>
      <c r="H76"/>
      <c r="J76" s="16">
        <f t="shared" si="2"/>
        <v>0</v>
      </c>
      <c r="K76">
        <v>84470</v>
      </c>
      <c r="O76" s="16">
        <f t="shared" si="20"/>
        <v>1</v>
      </c>
      <c r="P76" s="40"/>
      <c r="Q76" s="40"/>
      <c r="R76" s="40"/>
      <c r="S76" s="40"/>
      <c r="T76" s="40"/>
      <c r="U76" s="17"/>
      <c r="V76" s="2"/>
      <c r="W76" s="2"/>
      <c r="X76" s="16">
        <f t="shared" si="11"/>
        <v>0</v>
      </c>
      <c r="Y76" s="18">
        <f t="shared" si="12"/>
        <v>0</v>
      </c>
      <c r="Z76" s="21">
        <f t="shared" si="13"/>
        <v>30</v>
      </c>
      <c r="AA76" s="14" t="s">
        <v>556</v>
      </c>
      <c r="AC76" s="18">
        <v>30</v>
      </c>
      <c r="AE76" s="24"/>
    </row>
    <row r="77" spans="1:34" x14ac:dyDescent="0.25">
      <c r="A77" t="s">
        <v>565</v>
      </c>
      <c r="B77" t="s">
        <v>566</v>
      </c>
      <c r="C77" s="31"/>
      <c r="D77" s="33"/>
      <c r="E77" s="30"/>
      <c r="F77"/>
      <c r="G77"/>
      <c r="H77"/>
      <c r="J77" s="16">
        <f t="shared" si="2"/>
        <v>0</v>
      </c>
      <c r="K77">
        <v>84150</v>
      </c>
      <c r="L77" s="16">
        <v>84152</v>
      </c>
      <c r="M77" s="16">
        <v>8455</v>
      </c>
      <c r="O77" s="16">
        <f t="shared" si="20"/>
        <v>3</v>
      </c>
      <c r="P77" s="40"/>
      <c r="Q77" s="40"/>
      <c r="R77" s="40"/>
      <c r="S77" s="40"/>
      <c r="T77" s="40"/>
      <c r="U77" s="17"/>
      <c r="V77" s="2"/>
      <c r="W77" s="2"/>
      <c r="X77" s="16">
        <f t="shared" ref="X77" si="21">COUNT(P77:W77)</f>
        <v>0</v>
      </c>
      <c r="Y77" s="18">
        <f t="shared" ref="Y77" si="22">+J77*0</f>
        <v>0</v>
      </c>
      <c r="Z77" s="21">
        <f t="shared" ref="Z77" si="23">+(J77*40)+(O77*30)+(X77*30)+Y77</f>
        <v>90</v>
      </c>
      <c r="AA77" s="31" t="s">
        <v>589</v>
      </c>
      <c r="AB77" s="15">
        <v>44993</v>
      </c>
      <c r="AC77" s="18"/>
      <c r="AE77" s="24"/>
    </row>
    <row r="78" spans="1:34" x14ac:dyDescent="0.25">
      <c r="F78"/>
      <c r="G78"/>
      <c r="H78"/>
      <c r="I78"/>
      <c r="J78">
        <f>SUM(J5:J76)</f>
        <v>39</v>
      </c>
      <c r="K78"/>
      <c r="L78"/>
      <c r="M78"/>
      <c r="O78">
        <f>SUM(O5:O77)</f>
        <v>57</v>
      </c>
      <c r="X78">
        <f>SUM(X5:X77)</f>
        <v>21</v>
      </c>
      <c r="Y78" s="18">
        <f t="shared" ref="Y78" si="24">+J78*0</f>
        <v>0</v>
      </c>
      <c r="Z78" s="3">
        <f>SUM(Z5:Z77)</f>
        <v>3900</v>
      </c>
      <c r="AA78" s="31" t="s">
        <v>102</v>
      </c>
      <c r="AC78" s="34">
        <f>SUM(AC7:AC76)</f>
        <v>540</v>
      </c>
      <c r="AE78" s="37"/>
    </row>
    <row r="79" spans="1:34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AA79" s="31"/>
      <c r="AC79" s="18">
        <v>3360</v>
      </c>
      <c r="AE79" s="18"/>
    </row>
    <row r="80" spans="1:34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AA80"/>
      <c r="AC80" s="24">
        <f>SUM(AC78:AC79)</f>
        <v>3900</v>
      </c>
      <c r="AE80" s="20"/>
    </row>
    <row r="81" spans="2:31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AE81"/>
    </row>
    <row r="82" spans="2:31" x14ac:dyDescent="0.2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31" x14ac:dyDescent="0.2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31" x14ac:dyDescent="0.25">
      <c r="B84"/>
      <c r="C84"/>
      <c r="D84"/>
      <c r="E84" s="33"/>
      <c r="F84"/>
      <c r="G84"/>
      <c r="H84"/>
      <c r="I84"/>
      <c r="J84"/>
      <c r="K84"/>
      <c r="L84"/>
      <c r="M84"/>
      <c r="N84"/>
    </row>
    <row r="85" spans="2:31" x14ac:dyDescent="0.2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31" x14ac:dyDescent="0.2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31" x14ac:dyDescent="0.2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31" x14ac:dyDescent="0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31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31" x14ac:dyDescent="0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31" x14ac:dyDescent="0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31" x14ac:dyDescent="0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31" x14ac:dyDescent="0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31" x14ac:dyDescent="0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31" x14ac:dyDescent="0.2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31" x14ac:dyDescent="0.2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x14ac:dyDescent="0.2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x14ac:dyDescent="0.25">
      <c r="B104"/>
      <c r="C104"/>
      <c r="D104"/>
      <c r="E104"/>
      <c r="F104" s="43"/>
      <c r="G104"/>
      <c r="H104"/>
      <c r="I104"/>
      <c r="J104"/>
      <c r="K104"/>
      <c r="L104"/>
      <c r="M104"/>
      <c r="N104"/>
    </row>
    <row r="105" spans="2:14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25">
      <c r="B111"/>
      <c r="C111"/>
      <c r="D111"/>
      <c r="E111"/>
      <c r="F111"/>
      <c r="G111"/>
      <c r="H111"/>
      <c r="I111"/>
      <c r="J111"/>
      <c r="K111" s="43"/>
      <c r="L111"/>
      <c r="M111"/>
      <c r="N111"/>
    </row>
    <row r="112" spans="2:14" x14ac:dyDescent="0.25">
      <c r="B112"/>
      <c r="C112"/>
      <c r="D112"/>
      <c r="E112"/>
      <c r="F112"/>
      <c r="G112"/>
      <c r="H112"/>
      <c r="I112"/>
      <c r="J112"/>
      <c r="K112"/>
      <c r="L112" s="43"/>
      <c r="M112"/>
      <c r="N112"/>
    </row>
    <row r="113" spans="2:14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x14ac:dyDescent="0.25">
      <c r="B117"/>
      <c r="C117"/>
      <c r="D117"/>
      <c r="E117"/>
      <c r="F117"/>
      <c r="G117"/>
      <c r="H117"/>
      <c r="I117"/>
      <c r="J117"/>
      <c r="K117"/>
      <c r="L117" s="43"/>
      <c r="M117"/>
      <c r="N117"/>
    </row>
    <row r="118" spans="2:14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x14ac:dyDescent="0.25">
      <c r="E120" s="35"/>
      <c r="F120"/>
      <c r="G120"/>
      <c r="H120"/>
      <c r="I120"/>
      <c r="J120"/>
      <c r="K120"/>
      <c r="L120"/>
      <c r="M120"/>
      <c r="N120"/>
    </row>
    <row r="121" spans="2:14" x14ac:dyDescent="0.25">
      <c r="E121" s="35"/>
      <c r="F121"/>
      <c r="G121"/>
      <c r="H121"/>
      <c r="I121"/>
      <c r="J121"/>
      <c r="K121"/>
      <c r="L121"/>
      <c r="M121"/>
      <c r="N121"/>
    </row>
    <row r="122" spans="2:14" x14ac:dyDescent="0.25">
      <c r="E122" s="35"/>
      <c r="F122"/>
      <c r="G122"/>
      <c r="H122"/>
      <c r="I122"/>
      <c r="J122"/>
      <c r="K122"/>
      <c r="L122"/>
      <c r="M122"/>
      <c r="N122"/>
    </row>
    <row r="123" spans="2:14" x14ac:dyDescent="0.25">
      <c r="E123" s="35"/>
      <c r="F123"/>
      <c r="G123"/>
      <c r="H123"/>
      <c r="I123"/>
      <c r="J123"/>
      <c r="K123"/>
      <c r="L123"/>
      <c r="M123"/>
      <c r="N123"/>
    </row>
    <row r="124" spans="2:14" x14ac:dyDescent="0.25">
      <c r="E124" s="35"/>
      <c r="F124"/>
      <c r="G124"/>
      <c r="H124"/>
      <c r="I124"/>
      <c r="J124"/>
      <c r="K124"/>
      <c r="L124"/>
      <c r="M124"/>
      <c r="N124"/>
    </row>
    <row r="125" spans="2:14" x14ac:dyDescent="0.25">
      <c r="E125" s="35"/>
      <c r="F125"/>
      <c r="G125"/>
      <c r="H125"/>
      <c r="I125"/>
      <c r="J125"/>
      <c r="K125"/>
      <c r="L125"/>
      <c r="M125"/>
      <c r="N125"/>
    </row>
    <row r="126" spans="2:14" x14ac:dyDescent="0.25">
      <c r="E126" s="35"/>
      <c r="F126"/>
      <c r="G126"/>
      <c r="H126"/>
      <c r="I126"/>
      <c r="J126"/>
      <c r="K126"/>
      <c r="L126"/>
      <c r="M126"/>
      <c r="N126"/>
    </row>
    <row r="127" spans="2:14" x14ac:dyDescent="0.25">
      <c r="E127" s="35"/>
      <c r="F127"/>
      <c r="G127"/>
      <c r="H127"/>
      <c r="I127"/>
      <c r="J127"/>
      <c r="K127"/>
      <c r="L127"/>
      <c r="M127"/>
      <c r="N127"/>
    </row>
    <row r="128" spans="2:14" x14ac:dyDescent="0.25">
      <c r="E128" s="42"/>
      <c r="F128"/>
      <c r="G128"/>
      <c r="H128"/>
      <c r="I128"/>
      <c r="J128"/>
      <c r="K128"/>
      <c r="L128"/>
      <c r="M128"/>
      <c r="N128"/>
    </row>
    <row r="129" spans="5:14" x14ac:dyDescent="0.25">
      <c r="E129" s="36"/>
      <c r="F129"/>
      <c r="G129"/>
      <c r="H129"/>
      <c r="I129"/>
      <c r="K129"/>
      <c r="L129"/>
      <c r="M129"/>
      <c r="N129"/>
    </row>
    <row r="130" spans="5:14" x14ac:dyDescent="0.25">
      <c r="E130" s="38"/>
      <c r="F130"/>
      <c r="G130"/>
      <c r="H130"/>
      <c r="I130"/>
      <c r="K130"/>
      <c r="L130"/>
      <c r="M130"/>
      <c r="N130"/>
    </row>
    <row r="131" spans="5:14" x14ac:dyDescent="0.25">
      <c r="F131"/>
      <c r="G131"/>
      <c r="H131"/>
      <c r="I131"/>
      <c r="K131"/>
      <c r="L131"/>
      <c r="M131"/>
      <c r="N131"/>
    </row>
    <row r="132" spans="5:14" x14ac:dyDescent="0.25">
      <c r="F132"/>
      <c r="G132"/>
      <c r="H132"/>
      <c r="K132"/>
      <c r="L132"/>
      <c r="M132"/>
      <c r="N132"/>
    </row>
    <row r="133" spans="5:14" x14ac:dyDescent="0.25">
      <c r="F133"/>
      <c r="G133"/>
      <c r="H133"/>
      <c r="K133"/>
      <c r="L133"/>
      <c r="M133"/>
      <c r="N133"/>
    </row>
    <row r="134" spans="5:14" x14ac:dyDescent="0.25">
      <c r="F134"/>
      <c r="G134"/>
      <c r="H134"/>
      <c r="K134"/>
      <c r="L134"/>
      <c r="M134"/>
      <c r="N134"/>
    </row>
    <row r="135" spans="5:14" x14ac:dyDescent="0.25">
      <c r="F135"/>
      <c r="G135"/>
      <c r="H135"/>
      <c r="K135"/>
      <c r="L135"/>
      <c r="M135"/>
      <c r="N135"/>
    </row>
    <row r="136" spans="5:14" x14ac:dyDescent="0.25">
      <c r="F136"/>
      <c r="G136"/>
      <c r="H136"/>
      <c r="K136"/>
      <c r="L136"/>
      <c r="M136"/>
      <c r="N136"/>
    </row>
    <row r="137" spans="5:14" x14ac:dyDescent="0.25">
      <c r="F137"/>
      <c r="G137"/>
      <c r="H137"/>
      <c r="K137"/>
      <c r="L137"/>
      <c r="M137"/>
      <c r="N137"/>
    </row>
    <row r="138" spans="5:14" x14ac:dyDescent="0.25">
      <c r="F138"/>
      <c r="G138"/>
      <c r="H138"/>
      <c r="K138"/>
      <c r="L138"/>
      <c r="M138"/>
      <c r="N138"/>
    </row>
    <row r="139" spans="5:14" x14ac:dyDescent="0.25">
      <c r="K139"/>
      <c r="L139"/>
      <c r="M139"/>
      <c r="N139"/>
    </row>
    <row r="140" spans="5:14" x14ac:dyDescent="0.25">
      <c r="K140"/>
      <c r="L140"/>
      <c r="M140"/>
      <c r="N140"/>
    </row>
    <row r="141" spans="5:14" x14ac:dyDescent="0.25">
      <c r="K141"/>
      <c r="L141"/>
      <c r="M141"/>
      <c r="N141"/>
    </row>
    <row r="142" spans="5:14" x14ac:dyDescent="0.25">
      <c r="K142"/>
      <c r="L142"/>
      <c r="M142"/>
      <c r="N142"/>
    </row>
    <row r="143" spans="5:14" x14ac:dyDescent="0.25">
      <c r="K143"/>
      <c r="L143"/>
      <c r="M143"/>
      <c r="N143"/>
    </row>
    <row r="144" spans="5:14" x14ac:dyDescent="0.25">
      <c r="K144"/>
      <c r="L144"/>
      <c r="M144"/>
      <c r="N144"/>
    </row>
    <row r="145" spans="11:15" x14ac:dyDescent="0.25">
      <c r="K145"/>
      <c r="L145"/>
      <c r="M145"/>
      <c r="N145"/>
    </row>
    <row r="146" spans="11:15" x14ac:dyDescent="0.25">
      <c r="K146"/>
      <c r="L146"/>
      <c r="M146"/>
      <c r="N146"/>
    </row>
    <row r="147" spans="11:15" x14ac:dyDescent="0.25">
      <c r="K147"/>
      <c r="L147"/>
      <c r="M147"/>
      <c r="N147"/>
    </row>
    <row r="148" spans="11:15" x14ac:dyDescent="0.25">
      <c r="K148" s="43"/>
      <c r="L148"/>
      <c r="M148"/>
      <c r="N148"/>
    </row>
    <row r="149" spans="11:15" x14ac:dyDescent="0.25">
      <c r="K149"/>
      <c r="L149"/>
      <c r="M149"/>
      <c r="N149"/>
    </row>
    <row r="150" spans="11:15" x14ac:dyDescent="0.25">
      <c r="K150"/>
      <c r="L150"/>
      <c r="M150"/>
      <c r="N150"/>
    </row>
    <row r="151" spans="11:15" x14ac:dyDescent="0.25">
      <c r="K151"/>
      <c r="L151"/>
      <c r="M151"/>
      <c r="N151"/>
    </row>
    <row r="152" spans="11:15" x14ac:dyDescent="0.25">
      <c r="K152"/>
      <c r="L152"/>
      <c r="M152"/>
      <c r="N152"/>
    </row>
    <row r="153" spans="11:15" x14ac:dyDescent="0.25">
      <c r="K153"/>
      <c r="L153"/>
      <c r="M153"/>
      <c r="N153"/>
      <c r="O153"/>
    </row>
    <row r="154" spans="11:15" x14ac:dyDescent="0.25">
      <c r="K154"/>
      <c r="L154"/>
      <c r="M154"/>
      <c r="N154"/>
    </row>
    <row r="155" spans="11:15" x14ac:dyDescent="0.25">
      <c r="K155"/>
      <c r="L155"/>
      <c r="M155"/>
      <c r="N155"/>
    </row>
    <row r="156" spans="11:15" x14ac:dyDescent="0.25">
      <c r="K156"/>
      <c r="L156"/>
      <c r="M156"/>
      <c r="N156"/>
    </row>
    <row r="157" spans="11:15" x14ac:dyDescent="0.25">
      <c r="K157"/>
      <c r="L157"/>
      <c r="M157"/>
      <c r="N157"/>
    </row>
    <row r="158" spans="11:15" x14ac:dyDescent="0.25">
      <c r="K158"/>
      <c r="L158"/>
      <c r="M158"/>
      <c r="N158"/>
    </row>
    <row r="159" spans="11:15" x14ac:dyDescent="0.25">
      <c r="K159"/>
      <c r="L159"/>
      <c r="M159"/>
      <c r="N159"/>
    </row>
    <row r="160" spans="11:15" x14ac:dyDescent="0.25">
      <c r="K160"/>
      <c r="L160"/>
      <c r="M160"/>
      <c r="N160"/>
    </row>
    <row r="161" spans="11:14" x14ac:dyDescent="0.25">
      <c r="K161"/>
      <c r="L161"/>
      <c r="M161"/>
      <c r="N161"/>
    </row>
    <row r="162" spans="11:14" x14ac:dyDescent="0.25">
      <c r="K162"/>
      <c r="L162"/>
      <c r="M162"/>
      <c r="N162"/>
    </row>
    <row r="163" spans="11:14" x14ac:dyDescent="0.25">
      <c r="K163"/>
      <c r="L163"/>
      <c r="M163"/>
      <c r="N163"/>
    </row>
    <row r="164" spans="11:14" x14ac:dyDescent="0.25">
      <c r="K164"/>
      <c r="L164"/>
      <c r="M164"/>
      <c r="N164"/>
    </row>
    <row r="165" spans="11:14" x14ac:dyDescent="0.25">
      <c r="K165"/>
      <c r="L165"/>
      <c r="M165"/>
      <c r="N165"/>
    </row>
    <row r="166" spans="11:14" x14ac:dyDescent="0.25">
      <c r="K166"/>
      <c r="L166"/>
      <c r="M166"/>
      <c r="N166"/>
    </row>
    <row r="167" spans="11:14" x14ac:dyDescent="0.25">
      <c r="K167"/>
      <c r="L167"/>
      <c r="M167"/>
      <c r="N167"/>
    </row>
    <row r="168" spans="11:14" x14ac:dyDescent="0.25">
      <c r="K168"/>
      <c r="L168"/>
      <c r="M168"/>
      <c r="N168"/>
    </row>
    <row r="169" spans="11:14" x14ac:dyDescent="0.25">
      <c r="K169"/>
      <c r="L169"/>
      <c r="M169"/>
      <c r="N169"/>
    </row>
    <row r="170" spans="11:14" x14ac:dyDescent="0.25">
      <c r="K170"/>
      <c r="L170"/>
      <c r="M170"/>
      <c r="N170"/>
    </row>
    <row r="171" spans="11:14" x14ac:dyDescent="0.25">
      <c r="K171"/>
      <c r="L171"/>
      <c r="M171"/>
      <c r="N171"/>
    </row>
    <row r="172" spans="11:14" x14ac:dyDescent="0.25">
      <c r="K172"/>
      <c r="L172"/>
      <c r="M172"/>
      <c r="N172"/>
    </row>
    <row r="173" spans="11:14" x14ac:dyDescent="0.25">
      <c r="K173"/>
      <c r="L173"/>
      <c r="M173"/>
      <c r="N173"/>
    </row>
    <row r="174" spans="11:14" x14ac:dyDescent="0.25">
      <c r="K174"/>
      <c r="L174"/>
      <c r="M174"/>
      <c r="N174"/>
    </row>
    <row r="175" spans="11:14" x14ac:dyDescent="0.25">
      <c r="K175"/>
      <c r="L175"/>
      <c r="M175"/>
      <c r="N175"/>
    </row>
    <row r="176" spans="11:14" x14ac:dyDescent="0.25">
      <c r="K176"/>
      <c r="L176"/>
      <c r="M176"/>
      <c r="N176"/>
    </row>
    <row r="177" spans="11:14" x14ac:dyDescent="0.25">
      <c r="K177"/>
      <c r="L177"/>
      <c r="M177"/>
      <c r="N177"/>
    </row>
    <row r="178" spans="11:14" x14ac:dyDescent="0.25">
      <c r="K178"/>
      <c r="L178"/>
      <c r="M178"/>
      <c r="N178"/>
    </row>
    <row r="179" spans="11:14" x14ac:dyDescent="0.25">
      <c r="K179"/>
      <c r="L179"/>
      <c r="M179"/>
      <c r="N179"/>
    </row>
    <row r="180" spans="11:14" x14ac:dyDescent="0.25">
      <c r="K180"/>
      <c r="L180"/>
      <c r="M180"/>
      <c r="N180"/>
    </row>
    <row r="181" spans="11:14" x14ac:dyDescent="0.25">
      <c r="K181"/>
      <c r="L181"/>
      <c r="M181"/>
      <c r="N181"/>
    </row>
    <row r="182" spans="11:14" x14ac:dyDescent="0.25">
      <c r="K182"/>
      <c r="L182"/>
      <c r="M182"/>
      <c r="N182"/>
    </row>
    <row r="183" spans="11:14" x14ac:dyDescent="0.25">
      <c r="K183"/>
      <c r="L183"/>
      <c r="M183"/>
      <c r="N183"/>
    </row>
    <row r="184" spans="11:14" x14ac:dyDescent="0.25">
      <c r="K184"/>
      <c r="L184"/>
      <c r="M184"/>
      <c r="N184"/>
    </row>
    <row r="185" spans="11:14" x14ac:dyDescent="0.25">
      <c r="K185"/>
      <c r="L185"/>
      <c r="M185"/>
      <c r="N185"/>
    </row>
    <row r="186" spans="11:14" x14ac:dyDescent="0.25">
      <c r="K186"/>
      <c r="L186"/>
      <c r="M186"/>
      <c r="N186"/>
    </row>
    <row r="187" spans="11:14" x14ac:dyDescent="0.25">
      <c r="K187"/>
      <c r="L187"/>
      <c r="M187"/>
      <c r="N187"/>
    </row>
    <row r="188" spans="11:14" x14ac:dyDescent="0.25">
      <c r="K188"/>
      <c r="L188"/>
      <c r="M188"/>
      <c r="N188"/>
    </row>
    <row r="189" spans="11:14" x14ac:dyDescent="0.25">
      <c r="L189"/>
      <c r="M189"/>
      <c r="N189"/>
    </row>
    <row r="190" spans="11:14" x14ac:dyDescent="0.25">
      <c r="L190"/>
      <c r="M190"/>
      <c r="N190"/>
    </row>
    <row r="191" spans="11:14" x14ac:dyDescent="0.25">
      <c r="L191"/>
      <c r="M191"/>
      <c r="N191"/>
    </row>
    <row r="192" spans="11:14" x14ac:dyDescent="0.25">
      <c r="L192"/>
      <c r="M192"/>
      <c r="N192"/>
    </row>
    <row r="193" spans="12:14" x14ac:dyDescent="0.25">
      <c r="L193"/>
      <c r="M193"/>
      <c r="N193"/>
    </row>
    <row r="194" spans="12:14" x14ac:dyDescent="0.25">
      <c r="L194"/>
      <c r="M194"/>
      <c r="N194"/>
    </row>
    <row r="195" spans="12:14" x14ac:dyDescent="0.25">
      <c r="L195"/>
      <c r="M195"/>
      <c r="N195"/>
    </row>
    <row r="196" spans="12:14" x14ac:dyDescent="0.25">
      <c r="L196"/>
      <c r="M196"/>
      <c r="N196"/>
    </row>
  </sheetData>
  <sortState xmlns:xlrd2="http://schemas.microsoft.com/office/spreadsheetml/2017/richdata2" ref="L79:N158">
    <sortCondition ref="N79:N158"/>
    <sortCondition ref="M79:M158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5"/>
  <sheetViews>
    <sheetView topLeftCell="A143" workbookViewId="0">
      <selection activeCell="A231" sqref="A231:B231"/>
    </sheetView>
  </sheetViews>
  <sheetFormatPr defaultRowHeight="13.2" x14ac:dyDescent="0.25"/>
  <sheetData>
    <row r="1" spans="1:32" x14ac:dyDescent="0.25">
      <c r="A1" t="s">
        <v>48</v>
      </c>
      <c r="B1" t="s">
        <v>145</v>
      </c>
      <c r="C1">
        <f>'March 5 23 payroll'!AG4</f>
        <v>0</v>
      </c>
      <c r="D1" s="3">
        <f>'March 5 23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+(J1*D1)+(O1*E1)+(V1*'March 5 23 payroll'!$AI$3)+W1</f>
        <v>0</v>
      </c>
      <c r="Y1" t="s">
        <v>173</v>
      </c>
      <c r="Z1" s="8"/>
      <c r="AA1" s="3"/>
      <c r="AC1" s="9"/>
    </row>
    <row r="2" spans="1:32" x14ac:dyDescent="0.25">
      <c r="A2" t="s">
        <v>170</v>
      </c>
      <c r="B2" t="s">
        <v>124</v>
      </c>
      <c r="C2">
        <v>8</v>
      </c>
      <c r="D2" s="3">
        <f>+'March 5 23 payroll'!$AH$2</f>
        <v>40</v>
      </c>
      <c r="E2" s="3">
        <f>+'March 5 23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+(J2*D2)+(O2*E2)+(V2*'March 5 23 payroll'!$AI$3)+W2</f>
        <v>0</v>
      </c>
      <c r="Y2" t="s">
        <v>116</v>
      </c>
      <c r="Z2" s="1"/>
      <c r="AA2" s="8"/>
    </row>
    <row r="3" spans="1:32" x14ac:dyDescent="0.25">
      <c r="A3" t="s">
        <v>185</v>
      </c>
      <c r="B3" t="s">
        <v>124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+(J3*D3)+(O3*E3)+(V3*'March 5 23 payroll'!$AI$3)+W3</f>
        <v>0</v>
      </c>
      <c r="Y3" t="s">
        <v>116</v>
      </c>
      <c r="Z3" s="1"/>
      <c r="AA3" s="8"/>
    </row>
    <row r="4" spans="1:32" x14ac:dyDescent="0.25">
      <c r="A4" t="s">
        <v>245</v>
      </c>
      <c r="B4" t="s">
        <v>196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+(J4*D4)+(O4*E4)+(V4*'March 5 23 payroll'!$AI$3)+W4</f>
        <v>0</v>
      </c>
      <c r="Y4" t="s">
        <v>116</v>
      </c>
      <c r="Z4" s="1"/>
      <c r="AA4" s="3"/>
      <c r="AB4" s="4"/>
      <c r="AC4" s="3"/>
    </row>
    <row r="5" spans="1:32" x14ac:dyDescent="0.25">
      <c r="A5" t="s">
        <v>87</v>
      </c>
      <c r="B5" t="s">
        <v>88</v>
      </c>
      <c r="C5">
        <v>8</v>
      </c>
      <c r="D5" s="3">
        <f>+'March 5 23 payroll'!$AH$2</f>
        <v>40</v>
      </c>
      <c r="E5" s="3">
        <f>+'March 5 23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+(J5*D5)+(O5*E5)+(V5*'March 5 23 payroll'!$AI$3)+W5</f>
        <v>0</v>
      </c>
      <c r="Y5" t="s">
        <v>116</v>
      </c>
      <c r="Z5" s="8"/>
      <c r="AA5" s="3"/>
      <c r="AB5" s="4"/>
      <c r="AC5" s="3"/>
      <c r="AD5" s="3"/>
    </row>
    <row r="6" spans="1:32" x14ac:dyDescent="0.25">
      <c r="A6" t="s">
        <v>200</v>
      </c>
      <c r="B6" t="s">
        <v>201</v>
      </c>
      <c r="C6">
        <v>8</v>
      </c>
      <c r="D6" s="3">
        <f>+'March 5 23 payroll'!$AH$2</f>
        <v>40</v>
      </c>
      <c r="E6" s="3">
        <f>+'March 5 23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+(J6*D6)+(O6*E6)+(V6*'March 5 23 payroll'!$AI$3)+W6</f>
        <v>0</v>
      </c>
      <c r="Y6" t="s">
        <v>204</v>
      </c>
      <c r="Z6" s="1"/>
      <c r="AA6" s="8"/>
      <c r="AB6" s="4"/>
      <c r="AC6" s="3"/>
    </row>
    <row r="7" spans="1:32" x14ac:dyDescent="0.25">
      <c r="A7" t="s">
        <v>121</v>
      </c>
      <c r="B7" t="s">
        <v>94</v>
      </c>
      <c r="C7">
        <v>8</v>
      </c>
      <c r="D7" s="3">
        <v>29</v>
      </c>
      <c r="E7" s="3">
        <f>+'March 5 23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+(J7*D7)+(O7*E7)+(V7*'March 5 23 payroll'!$AI$3)+W7</f>
        <v>0</v>
      </c>
      <c r="Y7" t="s">
        <v>116</v>
      </c>
      <c r="Z7" s="3" t="s">
        <v>303</v>
      </c>
      <c r="AC7" s="9"/>
    </row>
    <row r="8" spans="1:32" x14ac:dyDescent="0.25">
      <c r="A8" t="s">
        <v>243</v>
      </c>
      <c r="B8" t="s">
        <v>244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+(J8*D8)+(O8*E8)+(V8*'March 5 23 payroll'!$AI$3)+W8</f>
        <v>0</v>
      </c>
      <c r="Y8" t="s">
        <v>116</v>
      </c>
      <c r="Z8" s="1"/>
      <c r="AA8" s="3"/>
      <c r="AB8" s="1"/>
    </row>
    <row r="9" spans="1:32" x14ac:dyDescent="0.25">
      <c r="A9" t="s">
        <v>133</v>
      </c>
      <c r="B9" t="s">
        <v>35</v>
      </c>
      <c r="C9">
        <v>8</v>
      </c>
      <c r="D9" s="3">
        <f>+'March 5 23 payroll'!$AH$2</f>
        <v>40</v>
      </c>
      <c r="E9" s="3">
        <f>+'March 5 23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+(J9*D9)+(O9*E9)+(V9*'March 5 23 payroll'!$AI$3)+W9</f>
        <v>0</v>
      </c>
      <c r="Y9" t="s">
        <v>116</v>
      </c>
      <c r="Z9" s="3"/>
      <c r="AA9" s="3"/>
    </row>
    <row r="10" spans="1:32" x14ac:dyDescent="0.25">
      <c r="A10" t="s">
        <v>238</v>
      </c>
      <c r="B10" t="s">
        <v>239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+(J10*D10)+(O10*E10)+(V10*'March 5 23 payroll'!$AI$3)+W10</f>
        <v>0</v>
      </c>
      <c r="Y10" s="11" t="s">
        <v>173</v>
      </c>
      <c r="Z10" s="1"/>
      <c r="AA10" s="8"/>
      <c r="AB10" s="4"/>
      <c r="AC10" s="3"/>
    </row>
    <row r="11" spans="1:32" x14ac:dyDescent="0.25">
      <c r="A11" t="s">
        <v>66</v>
      </c>
      <c r="B11" t="s">
        <v>273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+(J11*D11)+(O11*E11)+(V11*'March 5 23 payroll'!$AI$3)+W11</f>
        <v>0</v>
      </c>
      <c r="Y11" t="s">
        <v>116</v>
      </c>
      <c r="AA11" s="8"/>
      <c r="AC11" s="9"/>
    </row>
    <row r="12" spans="1:32" x14ac:dyDescent="0.25">
      <c r="A12" t="s">
        <v>241</v>
      </c>
      <c r="B12" t="s">
        <v>242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+(J12*D12)+(O12*E12)+(V12*'March 5 23 payroll'!$AI$3)+W12</f>
        <v>0</v>
      </c>
      <c r="Y12" t="s">
        <v>116</v>
      </c>
      <c r="AA12" s="1"/>
      <c r="AB12" s="4"/>
      <c r="AD12" s="8"/>
      <c r="AE12" s="3"/>
      <c r="AF12" s="4"/>
    </row>
    <row r="13" spans="1:32" x14ac:dyDescent="0.25">
      <c r="A13" t="s">
        <v>51</v>
      </c>
      <c r="B13" t="s">
        <v>275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+(J13*D13)+(O13*E13)+(V13*'March 5 23 payroll'!$AI$3)+W13</f>
        <v>0</v>
      </c>
      <c r="Y13" t="s">
        <v>116</v>
      </c>
      <c r="Z13" s="1"/>
      <c r="AA13" s="1"/>
      <c r="AB13" s="1"/>
      <c r="AC13" s="3"/>
    </row>
    <row r="14" spans="1:32" x14ac:dyDescent="0.25">
      <c r="A14" t="s">
        <v>85</v>
      </c>
      <c r="B14" t="s">
        <v>86</v>
      </c>
      <c r="C14">
        <v>8</v>
      </c>
      <c r="D14" s="3">
        <f>+'March 5 23 payroll'!$AH$2</f>
        <v>40</v>
      </c>
      <c r="E14" s="3">
        <f>+'March 5 23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+(J14*D14)+(O14*E14)+(V14*'March 5 23 payroll'!$AI$3)+W14</f>
        <v>0</v>
      </c>
      <c r="Y14" t="s">
        <v>116</v>
      </c>
      <c r="Z14" s="1"/>
      <c r="AA14" s="1"/>
      <c r="AB14" s="1"/>
      <c r="AC14" s="3"/>
      <c r="AD14" s="5"/>
    </row>
    <row r="15" spans="1:32" x14ac:dyDescent="0.25">
      <c r="A15" t="s">
        <v>22</v>
      </c>
      <c r="B15" t="s">
        <v>169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+(J15*D15)+(O15*E15)+(V15*'March 5 23 payroll'!$AI$3)+W15</f>
        <v>0</v>
      </c>
      <c r="Y15" t="s">
        <v>116</v>
      </c>
      <c r="Z15" s="1"/>
      <c r="AA15" s="8"/>
      <c r="AC15" s="9"/>
    </row>
    <row r="16" spans="1:32" x14ac:dyDescent="0.25">
      <c r="A16" t="s">
        <v>223</v>
      </c>
      <c r="B16" t="s">
        <v>224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+(J16*D16)+(O16*E16)+(V16*'March 5 23 payroll'!$AI$3)+W16</f>
        <v>0</v>
      </c>
      <c r="Y16" t="s">
        <v>116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'March 5 23 payroll'!AG2</f>
        <v>0</v>
      </c>
      <c r="D17" s="3">
        <f>'March 5 23 payroll'!AH2</f>
        <v>40</v>
      </c>
      <c r="E17" s="3">
        <f>'March 5 23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+(J17*D17)+(O17*E17)+(V17*'March 5 23 payroll'!$AI$3)+W17</f>
        <v>0</v>
      </c>
      <c r="Y17" t="s">
        <v>116</v>
      </c>
      <c r="Z17" s="8"/>
      <c r="AA17" s="3"/>
      <c r="AB17" s="1"/>
      <c r="AC17" s="3"/>
      <c r="AD17" s="1"/>
    </row>
    <row r="18" spans="1:36" x14ac:dyDescent="0.25">
      <c r="A18" t="s">
        <v>265</v>
      </c>
      <c r="B18" t="s">
        <v>266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+(J18*D18)+(O18*E18)+(V18*'March 5 23 payroll'!$AI$3)+W18</f>
        <v>0</v>
      </c>
      <c r="Y18" t="s">
        <v>116</v>
      </c>
      <c r="Z18" s="8"/>
      <c r="AA18" s="8"/>
      <c r="AB18" s="4"/>
      <c r="AC18" s="3"/>
      <c r="AD18" s="10"/>
    </row>
    <row r="19" spans="1:36" x14ac:dyDescent="0.25">
      <c r="A19" t="s">
        <v>121</v>
      </c>
      <c r="B19" t="s">
        <v>281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+(J19*D19)+(O19*E19)+(V19*'March 5 23 payroll'!$AI$3)+W19</f>
        <v>0</v>
      </c>
      <c r="Y19" t="s">
        <v>116</v>
      </c>
    </row>
    <row r="20" spans="1:36" x14ac:dyDescent="0.25">
      <c r="A20" t="s">
        <v>279</v>
      </c>
      <c r="B20" t="s">
        <v>280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+(J20*D20)+(O20*E20)+(V20*'March 5 23 payroll'!$AI$3)+W20</f>
        <v>0</v>
      </c>
      <c r="Y20" t="s">
        <v>116</v>
      </c>
      <c r="Z20" s="8"/>
      <c r="AA20" s="3"/>
      <c r="AC20" s="3"/>
    </row>
    <row r="21" spans="1:36" x14ac:dyDescent="0.25">
      <c r="A21" t="s">
        <v>162</v>
      </c>
      <c r="B21" t="s">
        <v>163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+(J21*D21)+(O21*E21)+(V21*'March 5 23 payroll'!$AI$3)+W21</f>
        <v>0</v>
      </c>
      <c r="Y21" t="s">
        <v>116</v>
      </c>
      <c r="Z21" s="1"/>
      <c r="AA21" s="3"/>
      <c r="AB21" s="4"/>
      <c r="AC21" s="3"/>
      <c r="AJ21" s="9"/>
    </row>
    <row r="22" spans="1:36" x14ac:dyDescent="0.25">
      <c r="A22" t="s">
        <v>263</v>
      </c>
      <c r="B22" t="s">
        <v>274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+(J22*D22)+(O22*E22)+(V22*'March 5 23 payroll'!$AI$3)+W22</f>
        <v>0</v>
      </c>
      <c r="Y22" t="s">
        <v>116</v>
      </c>
      <c r="AA22" s="8"/>
      <c r="AB22" s="4"/>
      <c r="AC22" s="3"/>
    </row>
    <row r="23" spans="1:36" x14ac:dyDescent="0.25">
      <c r="A23" t="s">
        <v>216</v>
      </c>
      <c r="B23" t="s">
        <v>215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+(J23*D23)+(O23*E23)+(V23*'March 5 23 payroll'!$AI$3)+W23</f>
        <v>0</v>
      </c>
      <c r="Y23" t="s">
        <v>116</v>
      </c>
      <c r="Z23" s="1"/>
      <c r="AA23" s="3"/>
      <c r="AB23" s="1"/>
      <c r="AC23" s="3"/>
      <c r="AD23" s="1"/>
    </row>
    <row r="24" spans="1:36" x14ac:dyDescent="0.25">
      <c r="A24" t="s">
        <v>212</v>
      </c>
      <c r="B24" t="s">
        <v>258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+(J24*D24)+(O24*E24)+(V24*'March 5 23 payroll'!$AI$3)+W24</f>
        <v>0</v>
      </c>
      <c r="Y24" t="s">
        <v>116</v>
      </c>
      <c r="Z24" s="1"/>
      <c r="AA24" s="3"/>
      <c r="AB24" s="4"/>
      <c r="AC24" s="3"/>
      <c r="AD24" s="1"/>
    </row>
    <row r="25" spans="1:36" x14ac:dyDescent="0.25">
      <c r="A25" t="s">
        <v>64</v>
      </c>
      <c r="B25" t="s">
        <v>65</v>
      </c>
      <c r="C25">
        <v>8</v>
      </c>
      <c r="D25" s="3">
        <f>+'March 5 23 payroll'!$AH$2</f>
        <v>40</v>
      </c>
      <c r="E25" s="3">
        <f>+'March 5 23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+(J25*D25)+(O25*E25)+(V25*'March 5 23 payroll'!$AI$3)+W25</f>
        <v>0</v>
      </c>
      <c r="Y25" t="s">
        <v>116</v>
      </c>
      <c r="Z25" s="1"/>
      <c r="AA25" s="3"/>
      <c r="AC25" s="3"/>
    </row>
    <row r="26" spans="1:36" x14ac:dyDescent="0.25">
      <c r="A26" t="s">
        <v>135</v>
      </c>
      <c r="B26" t="s">
        <v>134</v>
      </c>
      <c r="C26">
        <v>8</v>
      </c>
      <c r="D26" s="3">
        <f>+'March 5 23 payroll'!$AH$2</f>
        <v>40</v>
      </c>
      <c r="E26" s="3">
        <f>+'March 5 23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+(J26*D26)+(O26*E26)+(V26*'March 5 23 payroll'!$AI$3)+W26</f>
        <v>0</v>
      </c>
      <c r="Y26" t="s">
        <v>116</v>
      </c>
      <c r="Z26" s="1"/>
      <c r="AA26" s="3"/>
      <c r="AB26" s="4"/>
      <c r="AC26" s="3"/>
    </row>
    <row r="27" spans="1:36" x14ac:dyDescent="0.25">
      <c r="A27" t="s">
        <v>207</v>
      </c>
      <c r="B27" t="s">
        <v>208</v>
      </c>
      <c r="C27">
        <v>8</v>
      </c>
      <c r="D27" s="3">
        <f>+'March 5 23 payroll'!$AH$2</f>
        <v>40</v>
      </c>
      <c r="E27" s="3">
        <f>+'March 5 23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+(J27*D27)+(O27*E27)+(V27*'March 5 23 payroll'!$AI$3)+W27</f>
        <v>0</v>
      </c>
      <c r="Y27" t="s">
        <v>116</v>
      </c>
      <c r="Z27" s="1"/>
      <c r="AA27" s="3"/>
      <c r="AB27" s="1"/>
      <c r="AC27" s="3"/>
    </row>
    <row r="28" spans="1:36" x14ac:dyDescent="0.25">
      <c r="A28" t="s">
        <v>91</v>
      </c>
      <c r="B28" t="s">
        <v>92</v>
      </c>
      <c r="C28">
        <v>8</v>
      </c>
      <c r="D28" s="3">
        <f>+'March 5 23 payroll'!$AH$2</f>
        <v>40</v>
      </c>
      <c r="E28" s="3">
        <f>+'March 5 23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+(J28*D28)+(O28*E28)+(V28*'March 5 23 payroll'!$AI$3)+W28</f>
        <v>0</v>
      </c>
      <c r="Y28" t="s">
        <v>116</v>
      </c>
      <c r="Z28" s="1"/>
      <c r="AA28" s="3"/>
    </row>
    <row r="29" spans="1:36" x14ac:dyDescent="0.25">
      <c r="A29" t="s">
        <v>18</v>
      </c>
      <c r="B29" t="s">
        <v>167</v>
      </c>
      <c r="C29">
        <v>8</v>
      </c>
      <c r="D29" s="3">
        <f>+'March 5 23 payroll'!$AH$2</f>
        <v>40</v>
      </c>
      <c r="E29" s="3">
        <f>+'March 5 23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+(J29*D29)+(O29*E29)+(V29*'March 5 23 payroll'!$AI$3)+W29</f>
        <v>0</v>
      </c>
      <c r="Y29" t="s">
        <v>116</v>
      </c>
    </row>
    <row r="30" spans="1:36" x14ac:dyDescent="0.25">
      <c r="A30" t="s">
        <v>38</v>
      </c>
      <c r="B30" t="s">
        <v>63</v>
      </c>
      <c r="C30">
        <v>8</v>
      </c>
      <c r="D30" s="3">
        <f>+'March 5 23 payroll'!$AH$2</f>
        <v>40</v>
      </c>
      <c r="E30" s="3">
        <f>+'March 5 23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+(J30*D30)+(O30*E30)+(V30*'March 5 23 payroll'!$AI$3)+W30</f>
        <v>0</v>
      </c>
      <c r="Y30" t="s">
        <v>116</v>
      </c>
      <c r="Z30" s="8"/>
      <c r="AA30" s="3"/>
      <c r="AB30" s="4"/>
      <c r="AC30" s="3"/>
    </row>
    <row r="31" spans="1:36" x14ac:dyDescent="0.25">
      <c r="A31" t="s">
        <v>62</v>
      </c>
      <c r="B31" t="s">
        <v>63</v>
      </c>
      <c r="C31">
        <v>8</v>
      </c>
      <c r="D31" s="3">
        <f>+'March 5 23 payroll'!$AH$2</f>
        <v>40</v>
      </c>
      <c r="E31" s="3">
        <f>+'March 5 23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+(J31*D31)+(O31*E31)+(V31*'March 5 23 payroll'!$AI$3)+W31</f>
        <v>0</v>
      </c>
      <c r="Y31" t="s">
        <v>116</v>
      </c>
      <c r="Z31" s="8"/>
      <c r="AA31" s="3"/>
      <c r="AB31" s="4"/>
      <c r="AC31" s="3"/>
    </row>
    <row r="32" spans="1:36" x14ac:dyDescent="0.25">
      <c r="A32" t="s">
        <v>40</v>
      </c>
      <c r="B32" t="s">
        <v>41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+(J32*D32)+(O32*E32)+(V32*'March 5 23 payroll'!$AI$3)+W32</f>
        <v>0</v>
      </c>
      <c r="Y32" t="s">
        <v>116</v>
      </c>
      <c r="Z32" s="1"/>
      <c r="AA32" s="8"/>
      <c r="AB32" s="4"/>
      <c r="AC32" s="3"/>
      <c r="AD32" s="1"/>
    </row>
    <row r="33" spans="1:36" x14ac:dyDescent="0.25">
      <c r="A33" t="s">
        <v>230</v>
      </c>
      <c r="B33" t="s">
        <v>233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+(J33*D33)+(O33*E33)+(V33*'March 5 23 payroll'!$AI$3)+W33</f>
        <v>0</v>
      </c>
      <c r="Y33" t="s">
        <v>116</v>
      </c>
      <c r="Z33" s="1"/>
      <c r="AA33" s="3"/>
      <c r="AC33" s="3"/>
      <c r="AD33" s="3"/>
    </row>
    <row r="34" spans="1:36" x14ac:dyDescent="0.25">
      <c r="A34" t="s">
        <v>310</v>
      </c>
      <c r="B34" t="s">
        <v>297</v>
      </c>
      <c r="C34">
        <v>8</v>
      </c>
      <c r="D34" s="3">
        <f>+'March 5 23 payroll'!$AH$2</f>
        <v>40</v>
      </c>
      <c r="E34" s="3">
        <f>+'March 5 23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+(J34*D34)+(O34*E34)+(V34*'March 5 23 payroll'!$AI$3)+W34</f>
        <v>0</v>
      </c>
      <c r="Y34" t="s">
        <v>311</v>
      </c>
      <c r="Z34" s="1"/>
    </row>
    <row r="35" spans="1:36" x14ac:dyDescent="0.25">
      <c r="A35" t="s">
        <v>306</v>
      </c>
      <c r="B35" t="s">
        <v>307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+(J35*D35)+(O35*E35)+(V35*'March 5 23 payroll'!$AI$3)+W35</f>
        <v>0</v>
      </c>
      <c r="Y35" t="s">
        <v>116</v>
      </c>
      <c r="Z35" s="1"/>
      <c r="AA35" s="3"/>
      <c r="AC35" s="3"/>
    </row>
    <row r="36" spans="1:36" x14ac:dyDescent="0.25">
      <c r="A36" t="s">
        <v>251</v>
      </c>
      <c r="B36" t="s">
        <v>252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+(J36*D36)+(O36*E36)+(V36*'March 5 23 payroll'!$AI$3)+W36</f>
        <v>0</v>
      </c>
      <c r="Y36" t="s">
        <v>116</v>
      </c>
      <c r="Z36" s="1"/>
      <c r="AA36" s="8"/>
      <c r="AC36" s="3"/>
    </row>
    <row r="37" spans="1:36" x14ac:dyDescent="0.25">
      <c r="A37" t="s">
        <v>123</v>
      </c>
      <c r="B37" t="s">
        <v>302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+(J37*D37)+(O37*E37)+(V37*'March 5 23 payroll'!$AI$3)+W37</f>
        <v>0</v>
      </c>
      <c r="Y37" s="11" t="s">
        <v>173</v>
      </c>
      <c r="Z37" s="1"/>
      <c r="AA37" s="3"/>
      <c r="AC37" s="3"/>
    </row>
    <row r="38" spans="1:36" x14ac:dyDescent="0.25">
      <c r="A38" t="s">
        <v>235</v>
      </c>
      <c r="B38" t="s">
        <v>236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+(J38*D38)+(O38*E38)+(V38*'March 5 23 payroll'!$AI$3)+W38</f>
        <v>0</v>
      </c>
      <c r="Y38" t="s">
        <v>116</v>
      </c>
      <c r="Z38" s="8"/>
      <c r="AA38" s="3"/>
    </row>
    <row r="39" spans="1:36" x14ac:dyDescent="0.25">
      <c r="A39" t="s">
        <v>218</v>
      </c>
      <c r="B39" t="s">
        <v>191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+(J39*D39)+(O39*E39)+(V39*'March 5 23 payroll'!$AI$3)+W39</f>
        <v>0</v>
      </c>
      <c r="Y39" t="s">
        <v>116</v>
      </c>
      <c r="Z39" s="1"/>
      <c r="AA39" s="8"/>
      <c r="AC39" s="3"/>
    </row>
    <row r="40" spans="1:36" x14ac:dyDescent="0.25">
      <c r="A40" t="s">
        <v>34</v>
      </c>
      <c r="B40" t="s">
        <v>120</v>
      </c>
      <c r="C40">
        <v>6</v>
      </c>
      <c r="D40" s="3">
        <f>+'March 5 23 payroll'!$AH$4</f>
        <v>0</v>
      </c>
      <c r="E40" s="3">
        <f>+'March 5 23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+(J40*D40)+(O40*E40)+(V40*'March 5 23 payroll'!$AI$3)+W40</f>
        <v>0</v>
      </c>
      <c r="Y40" t="s">
        <v>116</v>
      </c>
      <c r="Z40" s="1"/>
      <c r="AA40" s="8"/>
      <c r="AB40" s="4"/>
      <c r="AC40" s="3"/>
      <c r="AJ40" s="9"/>
    </row>
    <row r="41" spans="1:36" x14ac:dyDescent="0.25">
      <c r="A41" t="s">
        <v>292</v>
      </c>
      <c r="B41" t="s">
        <v>193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+(J41*D41)+(O41*E41)+(V41*'March 5 23 payroll'!$AI$3)+W41</f>
        <v>0</v>
      </c>
      <c r="Y41" t="s">
        <v>116</v>
      </c>
      <c r="Z41" s="1"/>
      <c r="AA41" s="1"/>
    </row>
    <row r="42" spans="1:36" x14ac:dyDescent="0.25">
      <c r="A42" t="s">
        <v>202</v>
      </c>
      <c r="B42" t="s">
        <v>193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+(J42*D42)+(O42*E42)+(V42*'March 5 23 payroll'!$AI$3)+W42</f>
        <v>0</v>
      </c>
      <c r="Y42" t="s">
        <v>116</v>
      </c>
      <c r="Z42" s="8"/>
      <c r="AA42" s="1"/>
    </row>
    <row r="43" spans="1:36" x14ac:dyDescent="0.25">
      <c r="A43" t="s">
        <v>192</v>
      </c>
      <c r="B43" t="s">
        <v>193</v>
      </c>
      <c r="C43">
        <v>8</v>
      </c>
      <c r="D43" s="3">
        <f>+'March 5 23 payroll'!$AH$2</f>
        <v>40</v>
      </c>
      <c r="E43" s="3">
        <f>+'March 5 23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+(J43*D43)+(O43*E43)+(V43*'March 5 23 payroll'!$AI$3)+W43</f>
        <v>0</v>
      </c>
      <c r="Y43" t="s">
        <v>116</v>
      </c>
      <c r="Z43" s="1"/>
      <c r="AA43" s="1"/>
    </row>
    <row r="44" spans="1:36" x14ac:dyDescent="0.25">
      <c r="A44" t="s">
        <v>225</v>
      </c>
      <c r="B44" t="s">
        <v>193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+(J44*D44)+(O44*E44)+(V44*'March 5 23 payroll'!$AI$3)+W44</f>
        <v>0</v>
      </c>
      <c r="Y44" t="s">
        <v>116</v>
      </c>
      <c r="Z44" s="1"/>
    </row>
    <row r="45" spans="1:36" x14ac:dyDescent="0.25">
      <c r="A45" t="s">
        <v>284</v>
      </c>
      <c r="B45" t="s">
        <v>242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+(J45*D45)+(O45*E45)+(V45*'March 5 23 payroll'!$AI$3)+W45</f>
        <v>0</v>
      </c>
      <c r="Y45" t="s">
        <v>116</v>
      </c>
      <c r="Z45" s="1"/>
      <c r="AA45" s="1"/>
      <c r="AB45" s="4"/>
      <c r="AC45" s="3"/>
    </row>
    <row r="46" spans="1:36" x14ac:dyDescent="0.25">
      <c r="A46" t="s">
        <v>128</v>
      </c>
      <c r="B46" t="s">
        <v>129</v>
      </c>
      <c r="C46">
        <v>6</v>
      </c>
      <c r="D46" s="3">
        <f>+'March 5 23 payroll'!$AH$4</f>
        <v>0</v>
      </c>
      <c r="E46" s="3">
        <f>+'March 5 23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+(J46*D46)+(O46*E46)+(V46*'March 5 23 payroll'!$AI$3)+W46</f>
        <v>0</v>
      </c>
      <c r="Y46" t="s">
        <v>116</v>
      </c>
      <c r="AA46" s="1"/>
      <c r="AB46" s="8"/>
      <c r="AC46" s="3"/>
    </row>
    <row r="47" spans="1:36" x14ac:dyDescent="0.25">
      <c r="A47" t="s">
        <v>125</v>
      </c>
      <c r="B47" t="s">
        <v>126</v>
      </c>
      <c r="C47">
        <v>8</v>
      </c>
      <c r="D47" s="3">
        <f>+'March 5 23 payroll'!$AH$2</f>
        <v>40</v>
      </c>
      <c r="E47" s="3">
        <f>+'March 5 23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+(J47*D47)+(O47*E47)+(V47*'March 5 23 payroll'!$AI$3)+W47</f>
        <v>0</v>
      </c>
      <c r="Y47" t="s">
        <v>116</v>
      </c>
      <c r="Z47" s="1"/>
      <c r="AA47" s="1"/>
      <c r="AB47" s="1"/>
      <c r="AC47" s="3"/>
    </row>
    <row r="48" spans="1:36" x14ac:dyDescent="0.25">
      <c r="A48" t="s">
        <v>168</v>
      </c>
      <c r="B48" t="s">
        <v>217</v>
      </c>
      <c r="C48">
        <v>8</v>
      </c>
      <c r="D48" s="3">
        <f>+'March 5 23 payroll'!$AH$2</f>
        <v>40</v>
      </c>
      <c r="E48" s="3">
        <f>+'March 5 23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+(J48*D48)+(O48*E48)+(V48*'March 5 23 payroll'!$AI$3)+W48</f>
        <v>0</v>
      </c>
      <c r="Y48" t="s">
        <v>116</v>
      </c>
      <c r="Z48" s="1"/>
      <c r="AA48" s="1"/>
      <c r="AB48" s="4"/>
      <c r="AC48" s="3"/>
      <c r="AD48" s="5"/>
    </row>
    <row r="49" spans="1:33" x14ac:dyDescent="0.25">
      <c r="A49" t="s">
        <v>308</v>
      </c>
      <c r="B49" t="s">
        <v>309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+(J49*D49)+(O49*E49)+(V49*'March 5 23 payroll'!$AI$3)+W49</f>
        <v>0</v>
      </c>
      <c r="Y49" t="s">
        <v>116</v>
      </c>
      <c r="Z49" s="1"/>
      <c r="AA49" s="3"/>
      <c r="AB49" s="1"/>
      <c r="AC49" s="3"/>
    </row>
    <row r="50" spans="1:33" x14ac:dyDescent="0.25">
      <c r="A50" t="s">
        <v>255</v>
      </c>
      <c r="B50" t="s">
        <v>161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+(J50*D50)+(O50*E50)+(V50*'March 5 23 payroll'!$AI$3)+W50</f>
        <v>0</v>
      </c>
      <c r="Y50" t="s">
        <v>116</v>
      </c>
      <c r="Z50" s="1"/>
      <c r="AA50" s="8"/>
      <c r="AB50" s="1"/>
      <c r="AC50" s="3"/>
      <c r="AD50" s="1"/>
    </row>
    <row r="51" spans="1:33" x14ac:dyDescent="0.25">
      <c r="A51" t="s">
        <v>160</v>
      </c>
      <c r="B51" t="s">
        <v>161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+(J51*D51)+(O51*E51)+(V51*'March 5 23 payroll'!$AI$3)+W51</f>
        <v>0</v>
      </c>
      <c r="Y51" t="s">
        <v>116</v>
      </c>
      <c r="Z51" s="1"/>
      <c r="AA51" s="8"/>
      <c r="AB51" s="4"/>
      <c r="AC51" s="3"/>
      <c r="AD51" s="1"/>
    </row>
    <row r="52" spans="1:33" x14ac:dyDescent="0.25">
      <c r="A52" t="s">
        <v>95</v>
      </c>
      <c r="B52" t="s">
        <v>130</v>
      </c>
      <c r="C52">
        <v>8</v>
      </c>
      <c r="D52" s="3">
        <f>+'March 5 23 payroll'!$AH$2</f>
        <v>40</v>
      </c>
      <c r="E52" s="3">
        <f>+'March 5 23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+(J52*D52)+(O52*E52)+(V52*'March 5 23 payroll'!$AI$3)+W52</f>
        <v>0</v>
      </c>
      <c r="Y52" t="s">
        <v>116</v>
      </c>
      <c r="Z52" s="1"/>
      <c r="AA52" s="3"/>
      <c r="AC52" s="3"/>
    </row>
    <row r="53" spans="1:33" x14ac:dyDescent="0.25">
      <c r="A53" t="s">
        <v>26</v>
      </c>
      <c r="B53" t="s">
        <v>27</v>
      </c>
      <c r="C53">
        <v>5</v>
      </c>
      <c r="D53" s="3" t="e">
        <f>+'March 5 23 payroll'!#REF!</f>
        <v>#REF!</v>
      </c>
      <c r="E53" s="3" t="e">
        <f>+'March 5 23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+(J53*D53)+(O53*E53)+(V53*'March 5 23 payroll'!$AI$3)+W53</f>
        <v>#REF!</v>
      </c>
      <c r="Y53" t="s">
        <v>116</v>
      </c>
      <c r="Z53" s="1"/>
      <c r="AA53" s="3"/>
      <c r="AC53" s="3"/>
    </row>
    <row r="54" spans="1:33" x14ac:dyDescent="0.25">
      <c r="A54" t="s">
        <v>284</v>
      </c>
      <c r="B54" t="s">
        <v>314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+(J54*D54)+(O54*E54)+(V54*'March 5 23 payroll'!$AI$3)+W54</f>
        <v>0</v>
      </c>
      <c r="Y54" t="s">
        <v>116</v>
      </c>
      <c r="Z54" s="1">
        <v>42811</v>
      </c>
      <c r="AA54" s="8" t="s">
        <v>360</v>
      </c>
      <c r="AC54" s="3">
        <f>+X54</f>
        <v>0</v>
      </c>
      <c r="AG54" s="3"/>
    </row>
    <row r="55" spans="1:33" x14ac:dyDescent="0.25">
      <c r="A55" t="s">
        <v>315</v>
      </c>
      <c r="B55" t="s">
        <v>316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+(J55*D55)+(O55*E55)+(V55*'March 5 23 payroll'!$AI$3)+W55</f>
        <v>0</v>
      </c>
      <c r="Y55" s="13" t="s">
        <v>116</v>
      </c>
      <c r="Z55" s="8"/>
      <c r="AA55" s="3" t="s">
        <v>361</v>
      </c>
      <c r="AC55" s="3">
        <v>0</v>
      </c>
    </row>
    <row r="56" spans="1:33" x14ac:dyDescent="0.25">
      <c r="A56" t="s">
        <v>315</v>
      </c>
      <c r="B56" t="s">
        <v>317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+(J56*D56)+(O56*E56)+(V56*'March 5 23 payroll'!$AI$3)+W56</f>
        <v>0</v>
      </c>
      <c r="Y56" t="s">
        <v>116</v>
      </c>
      <c r="Z56" s="1"/>
      <c r="AA56" s="3"/>
      <c r="AC56" s="3"/>
    </row>
    <row r="57" spans="1:33" x14ac:dyDescent="0.25">
      <c r="A57" t="s">
        <v>197</v>
      </c>
      <c r="B57" t="s">
        <v>257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+(J57*D57)+(O57*E57)+(V57*'March 5 23 payroll'!$AI$3)+W57</f>
        <v>0</v>
      </c>
      <c r="Y57" s="11" t="s">
        <v>327</v>
      </c>
      <c r="Z57" s="1"/>
      <c r="AA57" s="3" t="s">
        <v>360</v>
      </c>
      <c r="AC57" s="3">
        <f>+X57</f>
        <v>0</v>
      </c>
    </row>
    <row r="58" spans="1:33" x14ac:dyDescent="0.25">
      <c r="A58" t="s">
        <v>336</v>
      </c>
      <c r="B58" t="s">
        <v>37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+(J58*D58)+(O58*E58)+(V58*'March 5 23 payroll'!$AI$3)+W58</f>
        <v>0</v>
      </c>
      <c r="Y58" s="11" t="s">
        <v>327</v>
      </c>
      <c r="AA58" s="1"/>
      <c r="AB58" s="8"/>
      <c r="AC58" s="3">
        <f>+X58</f>
        <v>0</v>
      </c>
    </row>
    <row r="59" spans="1:33" x14ac:dyDescent="0.25">
      <c r="A59" t="s">
        <v>89</v>
      </c>
      <c r="B59" t="s">
        <v>140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+(J59*D59)+(O59*E59)+(V59*'March 5 23 payroll'!$AI$3)+W59</f>
        <v>0</v>
      </c>
      <c r="Y59" s="11" t="s">
        <v>327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254</v>
      </c>
      <c r="B60" t="s">
        <v>48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+(J60*D60)+(O60*E60)+(V60*'March 5 23 payroll'!$AI$3)+W60</f>
        <v>0</v>
      </c>
      <c r="Y60" t="s">
        <v>116</v>
      </c>
      <c r="Z60" s="1"/>
      <c r="AA60" s="3"/>
      <c r="AB60" s="1"/>
      <c r="AC60" s="3"/>
      <c r="AD60" s="1"/>
    </row>
    <row r="61" spans="1:33" x14ac:dyDescent="0.25">
      <c r="A61" t="s">
        <v>312</v>
      </c>
      <c r="B61" t="s">
        <v>322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+(J61*D61)+(O61*E61)+(V61*'March 5 23 payroll'!$AI$3)+W61</f>
        <v>0</v>
      </c>
      <c r="Y61" s="11" t="s">
        <v>327</v>
      </c>
      <c r="Z61" s="1"/>
      <c r="AA61" s="3"/>
      <c r="AB61" s="1"/>
      <c r="AC61" s="3">
        <f>+X61</f>
        <v>0</v>
      </c>
    </row>
    <row r="62" spans="1:33" x14ac:dyDescent="0.25">
      <c r="A62" t="s">
        <v>51</v>
      </c>
      <c r="B62" t="s">
        <v>74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+(J62*D62)+(O62*E62)+(V62*'March 5 23 payroll'!$AI$3)+W62</f>
        <v>0</v>
      </c>
      <c r="Y62" s="11" t="s">
        <v>327</v>
      </c>
      <c r="Z62" s="8"/>
      <c r="AA62" s="8"/>
      <c r="AB62" s="4"/>
      <c r="AC62" s="3">
        <f>+X62</f>
        <v>0</v>
      </c>
    </row>
    <row r="63" spans="1:33" x14ac:dyDescent="0.25">
      <c r="A63" t="s">
        <v>337</v>
      </c>
      <c r="B63" t="s">
        <v>338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+(J63*D63)+(O63*E63)+(V63*'March 5 23 payroll'!$AI$3)+W63</f>
        <v>0</v>
      </c>
      <c r="Y63" s="11" t="s">
        <v>327</v>
      </c>
      <c r="Z63" s="8"/>
      <c r="AA63" s="8"/>
      <c r="AB63" s="4"/>
      <c r="AC63" s="3">
        <v>0</v>
      </c>
      <c r="AD63" s="1"/>
    </row>
    <row r="64" spans="1:33" x14ac:dyDescent="0.25">
      <c r="A64" t="s">
        <v>328</v>
      </c>
      <c r="B64" t="s">
        <v>329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+(J64*D64)+(O64*E64)+(V64*'March 5 23 payroll'!$AI$3)+W64</f>
        <v>0</v>
      </c>
      <c r="Y64" s="11" t="s">
        <v>327</v>
      </c>
      <c r="Z64" s="8"/>
      <c r="AA64" s="3"/>
      <c r="AB64" s="4"/>
      <c r="AC64" s="3">
        <f>+X64</f>
        <v>0</v>
      </c>
    </row>
    <row r="65" spans="1:34" x14ac:dyDescent="0.25">
      <c r="A65" t="s">
        <v>312</v>
      </c>
      <c r="B65" t="s">
        <v>313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+(J65*D65)+(O65*E65)+(V65*'March 5 23 payroll'!$AI$3)+W65</f>
        <v>0</v>
      </c>
      <c r="Y65" s="11" t="s">
        <v>327</v>
      </c>
      <c r="Z65" s="1"/>
      <c r="AA65" s="8" t="s">
        <v>360</v>
      </c>
      <c r="AB65" s="4"/>
      <c r="AC65" s="3"/>
      <c r="AD65" s="1"/>
    </row>
    <row r="66" spans="1:34" x14ac:dyDescent="0.25">
      <c r="A66" s="11" t="s">
        <v>182</v>
      </c>
      <c r="B66" t="s">
        <v>367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+(J66*D66)+(O66*E66)+(V66*'March 5 23 payroll'!$AI$3)+W66</f>
        <v>0</v>
      </c>
      <c r="Y66" t="s">
        <v>116</v>
      </c>
      <c r="Z66" s="8"/>
      <c r="AA66" s="3"/>
      <c r="AB66" s="1"/>
      <c r="AC66" s="3"/>
    </row>
    <row r="67" spans="1:34" x14ac:dyDescent="0.25">
      <c r="A67" s="11" t="s">
        <v>357</v>
      </c>
      <c r="B67" t="s">
        <v>330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+(J67*D67)+(O67*E67)+(V67*'March 5 23 payroll'!$AI$3)+W67</f>
        <v>0</v>
      </c>
      <c r="Y67" s="14" t="s">
        <v>173</v>
      </c>
      <c r="Z67" s="8"/>
      <c r="AA67" s="3"/>
      <c r="AC67" s="3">
        <v>0</v>
      </c>
    </row>
    <row r="68" spans="1:34" x14ac:dyDescent="0.25">
      <c r="A68" s="11" t="s">
        <v>308</v>
      </c>
      <c r="B68" t="s">
        <v>309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+(J68*D68)+(O68*E68)+(V68*'March 5 23 payroll'!$AI$3)+W68</f>
        <v>0</v>
      </c>
      <c r="Y68" t="s">
        <v>116</v>
      </c>
      <c r="Z68" s="1"/>
      <c r="AA68" s="8"/>
      <c r="AC68" s="3"/>
    </row>
    <row r="69" spans="1:34" x14ac:dyDescent="0.25">
      <c r="A69" s="16" t="s">
        <v>259</v>
      </c>
      <c r="B69" s="16" t="s">
        <v>46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+(J69*D69)+(O69*E69)+(W69*'March 5 23 payroll'!$AI$3)+X69</f>
        <v>0</v>
      </c>
      <c r="Z69" s="16" t="s">
        <v>116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195</v>
      </c>
      <c r="B70" s="16" t="s">
        <v>46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+(J70*D70)+(O70*E70)+(W70*'March 5 23 payroll'!$AI$3)+X70</f>
        <v>0</v>
      </c>
      <c r="Z70" s="16" t="s">
        <v>116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47</v>
      </c>
      <c r="B71" s="16" t="s">
        <v>46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+(J71*D71)+(O71*E71)+(W71*'March 5 23 payroll'!$AI$3)+X71</f>
        <v>0</v>
      </c>
      <c r="Z71" s="16" t="s">
        <v>116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89</v>
      </c>
      <c r="B72" s="16" t="s">
        <v>90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+(J72*D72)+(O72*E72)+(W72*'March 5 23 payroll'!$AI$3)+X72</f>
        <v>0</v>
      </c>
      <c r="Z72" s="16" t="s">
        <v>116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25</v>
      </c>
      <c r="B73" s="16" t="s">
        <v>221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+(J73*D73)+(O73*E73)+(W73*'March 5 23 payroll'!$AI$3)+X73</f>
        <v>0</v>
      </c>
      <c r="Z73" s="16" t="s">
        <v>173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343</v>
      </c>
      <c r="B74" s="16" t="s">
        <v>219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+(J74*D74)+(O74*E74)+(W74*'March 5 23 payroll'!$AI$3)+X74</f>
        <v>0</v>
      </c>
      <c r="Z74" s="16" t="s">
        <v>116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372</v>
      </c>
      <c r="B75" s="16" t="s">
        <v>35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+(J75*D75)+(O75*E75)+(W75*'March 5 23 payroll'!$AI$3)+X75</f>
        <v>0</v>
      </c>
      <c r="Z75" s="16" t="s">
        <v>116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344</v>
      </c>
      <c r="B76" s="16" t="s">
        <v>213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+(J76*D76)+(O76*E76)+(W76*'March 5 23 payroll'!$AI$3)+X76</f>
        <v>0</v>
      </c>
      <c r="Z76" s="16" t="s">
        <v>116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67</v>
      </c>
      <c r="B77" s="16" t="s">
        <v>68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+(J77*D77)+(O77*E77)+(W77*'March 5 23 payroll'!$AI$3)+X77</f>
        <v>0</v>
      </c>
      <c r="Z77" s="16" t="s">
        <v>116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288</v>
      </c>
      <c r="B79" s="16" t="s">
        <v>194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+(J79*D79)+(O79*E79)+(W79*'March 5 23 payroll'!$AI$3)+X79</f>
        <v>0</v>
      </c>
      <c r="Z79" s="16" t="s">
        <v>116</v>
      </c>
      <c r="AA79" s="15"/>
      <c r="AB79" s="16"/>
      <c r="AC79" s="16"/>
      <c r="AD79" s="18"/>
      <c r="AE79" s="16"/>
    </row>
    <row r="80" spans="1:34" x14ac:dyDescent="0.25">
      <c r="A80" s="16" t="s">
        <v>342</v>
      </c>
      <c r="B80" s="16" t="s">
        <v>194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+(J80*D80)+(O80*E80)+(W80*'March 5 23 payroll'!$AI$3)+X80</f>
        <v>0</v>
      </c>
      <c r="Z80" s="16" t="s">
        <v>116</v>
      </c>
      <c r="AA80" s="15"/>
      <c r="AB80" s="16"/>
      <c r="AC80" s="16"/>
      <c r="AD80" s="16"/>
      <c r="AE80" s="16"/>
    </row>
    <row r="81" spans="1:35" x14ac:dyDescent="0.25">
      <c r="A81" s="16" t="s">
        <v>289</v>
      </c>
      <c r="B81" s="16" t="s">
        <v>194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+(J81*D81)+(O81*E81)+(W81*'March 5 23 payroll'!$AI$3)+X81</f>
        <v>0</v>
      </c>
      <c r="Z81" s="16" t="s">
        <v>116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383</v>
      </c>
      <c r="B83" s="16" t="s">
        <v>375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+(J83*D83)+(O83*E83)+(W83*'March 5 23 payroll'!$AI$3)+X83</f>
        <v>0</v>
      </c>
      <c r="Z83" s="16" t="s">
        <v>173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355</v>
      </c>
      <c r="B84" s="16" t="s">
        <v>356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+(J84*D84)+(O84*E84)+(W84*'March 5 23 payroll'!$AI$3)+X84</f>
        <v>0</v>
      </c>
      <c r="Z84" s="16" t="s">
        <v>173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82</v>
      </c>
      <c r="B85" s="16" t="s">
        <v>132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+(J85*D85)+(O85*E85)+(W85*'March 5 23 payroll'!$AI$3)+X85</f>
        <v>0</v>
      </c>
      <c r="Z85" s="16" t="s">
        <v>116</v>
      </c>
      <c r="AA85" s="15"/>
      <c r="AB85" s="18"/>
    </row>
    <row r="86" spans="1:35" x14ac:dyDescent="0.25">
      <c r="A86" s="16" t="s">
        <v>75</v>
      </c>
      <c r="B86" s="16" t="s">
        <v>297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+(J86*D86)+(O86*E86)+(W86*'March 5 23 payroll'!$AI$3)+X86</f>
        <v>0</v>
      </c>
      <c r="Z86" s="16" t="s">
        <v>116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189</v>
      </c>
      <c r="B87" s="16" t="s">
        <v>331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+(J87*D87)+(O87*E87)+(W87*'March 5 23 payroll'!$AI$3)+X87</f>
        <v>0</v>
      </c>
      <c r="Z87" s="16" t="s">
        <v>116</v>
      </c>
      <c r="AA87" s="15"/>
      <c r="AB87" s="18"/>
      <c r="AC87" s="15"/>
      <c r="AD87" s="18"/>
      <c r="AE87" s="16"/>
    </row>
    <row r="88" spans="1:35" x14ac:dyDescent="0.25">
      <c r="A88" s="16" t="s">
        <v>164</v>
      </c>
      <c r="B88" s="16" t="s">
        <v>165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+(J88*D88)+(O88*E88)+(W88*'March 5 23 payroll'!$AI$3)+X88</f>
        <v>0</v>
      </c>
      <c r="Z88" s="25" t="s">
        <v>173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209</v>
      </c>
      <c r="B89" s="16" t="s">
        <v>210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+(J89*D89)+(O89*E89)+(W89*'March 5 23 payroll'!$AI$3)+X89</f>
        <v>0</v>
      </c>
      <c r="Z89" s="16" t="s">
        <v>116</v>
      </c>
      <c r="AA89" s="15"/>
      <c r="AB89" s="16"/>
      <c r="AC89" s="16"/>
      <c r="AD89" s="18"/>
      <c r="AE89" s="16"/>
    </row>
    <row r="90" spans="1:35" x14ac:dyDescent="0.25">
      <c r="A90" s="16" t="s">
        <v>332</v>
      </c>
      <c r="B90" s="16" t="s">
        <v>330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+(J90*D90)+(O90*E90)+(W90*'March 5 23 payroll'!$AI$3)+X90</f>
        <v>0</v>
      </c>
      <c r="Z90" s="16" t="s">
        <v>116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13</v>
      </c>
      <c r="B91" s="16" t="s">
        <v>175</v>
      </c>
      <c r="C91" s="16">
        <v>8</v>
      </c>
      <c r="D91" s="18">
        <f>+'March 5 23 payroll'!$AH$2</f>
        <v>40</v>
      </c>
      <c r="E91" s="18">
        <f>+'March 5 23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+(J91*D91)+(O91*E91)+(W91*'March 5 23 payroll'!$AI$3)+X91</f>
        <v>0</v>
      </c>
      <c r="Z91" s="16" t="s">
        <v>116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276</v>
      </c>
      <c r="B92" s="16" t="s">
        <v>272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+(J92*D92)+(O92*E92)+(W92*'March 5 23 payroll'!$AI$3)+X92</f>
        <v>0</v>
      </c>
      <c r="Z92" s="16" t="s">
        <v>116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381</v>
      </c>
      <c r="B93" s="16" t="s">
        <v>382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+(J93*D93)+(O93*E93)+(W93*'March 5 23 payroll'!$AI$3)+X93</f>
        <v>0</v>
      </c>
      <c r="Z93" s="16" t="s">
        <v>173</v>
      </c>
      <c r="AA93" s="15"/>
      <c r="AB93" s="22"/>
      <c r="AC93" s="24"/>
    </row>
    <row r="94" spans="1:35" x14ac:dyDescent="0.25">
      <c r="A94" s="16" t="s">
        <v>229</v>
      </c>
      <c r="B94" s="16" t="s">
        <v>379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+(J94*D94)+(O94*E94)+(W94*'March 5 23 payroll'!$AI$3)+X94</f>
        <v>0</v>
      </c>
      <c r="Z94" s="16" t="s">
        <v>173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170</v>
      </c>
      <c r="B95" s="16" t="s">
        <v>232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+(J95*D95)+(O95*E95)+(W95*'March 5 23 payroll'!$AI$3)+X95</f>
        <v>0</v>
      </c>
      <c r="Z95" s="16" t="s">
        <v>116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231</v>
      </c>
      <c r="B96" s="16" t="s">
        <v>232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+(J96*D96)+(O96*E96)+(W96*'March 5 23 payroll'!$AI$3)+X96</f>
        <v>0</v>
      </c>
      <c r="Z96" s="16" t="s">
        <v>116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341</v>
      </c>
      <c r="B98" s="16" t="s">
        <v>144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+(J98*D98)+(O98*E98)+(W98*'March 5 23 payroll'!$AI$3)+X98</f>
        <v>0</v>
      </c>
      <c r="Z98" s="16" t="s">
        <v>116</v>
      </c>
      <c r="AA98" s="22"/>
      <c r="AB98" s="18"/>
      <c r="AC98" s="24"/>
    </row>
    <row r="99" spans="1:37" x14ac:dyDescent="0.25">
      <c r="A99" s="16" t="s">
        <v>44</v>
      </c>
      <c r="B99" s="16" t="s">
        <v>354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+(J99*D99)+(O99*E99)+(W99*'March 5 23 payroll'!$AI$3)+X99</f>
        <v>0</v>
      </c>
      <c r="Z99" s="16" t="s">
        <v>116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365</v>
      </c>
      <c r="B100" s="16" t="s">
        <v>366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+(J100*D100)+(O100*E100)+(W100*'March 5 23 payroll'!$AI$3)+X100</f>
        <v>0</v>
      </c>
      <c r="Z100" s="16" t="s">
        <v>333</v>
      </c>
      <c r="AA100" s="22"/>
      <c r="AB100" s="18"/>
      <c r="AC100" s="15"/>
    </row>
    <row r="101" spans="1:37" x14ac:dyDescent="0.25">
      <c r="A101" s="16" t="s">
        <v>277</v>
      </c>
      <c r="B101" s="16" t="s">
        <v>318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+(J101*D101)+(O101*E101)+(W101*'March 5 23 payroll'!$AI$3)+X101</f>
        <v>0</v>
      </c>
      <c r="Z101" s="27" t="s">
        <v>333</v>
      </c>
      <c r="AA101" s="15"/>
      <c r="AB101" s="18"/>
      <c r="AC101" s="16"/>
    </row>
    <row r="102" spans="1:37" x14ac:dyDescent="0.25">
      <c r="A102" s="27" t="s">
        <v>286</v>
      </c>
      <c r="B102" s="16" t="s">
        <v>287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+(J102*D102)+(O102*E102)+(W102*'March 5 23 payroll'!$AI$3)+X102</f>
        <v>0</v>
      </c>
      <c r="Z102" s="16" t="s">
        <v>116</v>
      </c>
      <c r="AA102" s="15"/>
      <c r="AB102" s="18"/>
    </row>
    <row r="103" spans="1:37" x14ac:dyDescent="0.25">
      <c r="A103" s="16" t="s">
        <v>44</v>
      </c>
      <c r="B103" s="16" t="s">
        <v>41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+(J103*D103)+(O103*E103)+(W103*'March 5 23 payroll'!$AI$3)+X103</f>
        <v>0</v>
      </c>
      <c r="Z103" s="16" t="s">
        <v>116</v>
      </c>
      <c r="AA103" s="15"/>
      <c r="AB103" s="22"/>
    </row>
    <row r="104" spans="1:37" x14ac:dyDescent="0.25">
      <c r="A104" s="16" t="s">
        <v>304</v>
      </c>
      <c r="B104" s="16" t="s">
        <v>222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+(J104*D104)+(O104*E104)+(W104*'March 5 23 payroll'!$AI$3)+X104</f>
        <v>0</v>
      </c>
      <c r="Z104" s="16" t="s">
        <v>116</v>
      </c>
      <c r="AA104" s="15"/>
      <c r="AB104" s="22"/>
    </row>
    <row r="105" spans="1:37" x14ac:dyDescent="0.25">
      <c r="A105" s="27" t="s">
        <v>355</v>
      </c>
      <c r="B105" s="16" t="s">
        <v>368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+(J105*D105)+(O105*E105)+(W105*'March 5 23 payroll'!$AI$3)+X105</f>
        <v>0</v>
      </c>
      <c r="Z105" s="16" t="s">
        <v>173</v>
      </c>
      <c r="AA105" s="22"/>
      <c r="AB105" s="22"/>
      <c r="AC105" s="24"/>
      <c r="AD105" s="18"/>
      <c r="AE105" s="28"/>
    </row>
    <row r="106" spans="1:37" x14ac:dyDescent="0.25">
      <c r="A106" s="16" t="s">
        <v>117</v>
      </c>
      <c r="B106" s="16" t="s">
        <v>96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+(J106*D106)+(O106*E106)+(W106*'March 5 23 payroll'!$AI$3)+X106</f>
        <v>0</v>
      </c>
      <c r="Z106" s="16" t="s">
        <v>116</v>
      </c>
      <c r="AA106" s="15"/>
      <c r="AB106" s="22"/>
      <c r="AC106" s="15"/>
      <c r="AD106" s="18"/>
      <c r="AE106" s="15"/>
    </row>
    <row r="107" spans="1:37" x14ac:dyDescent="0.25">
      <c r="A107" s="16" t="s">
        <v>265</v>
      </c>
      <c r="B107" s="16" t="s">
        <v>266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+(J107*D107)+(O107*E107)+(W107*'March 5 23 payroll'!$AI$3)+X107</f>
        <v>0</v>
      </c>
      <c r="Z107" s="16" t="s">
        <v>359</v>
      </c>
      <c r="AA107" s="15"/>
      <c r="AB107" s="22"/>
      <c r="AC107" s="15"/>
    </row>
    <row r="108" spans="1:37" x14ac:dyDescent="0.25">
      <c r="A108" s="16" t="s">
        <v>42</v>
      </c>
      <c r="B108" s="16" t="s">
        <v>15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+(J108*D108)+(O108*E108)+(W108*'March 5 23 payroll'!$AI$3)+X108</f>
        <v>0</v>
      </c>
      <c r="Z108" s="16" t="s">
        <v>116</v>
      </c>
      <c r="AA108" s="15"/>
      <c r="AB108" s="22"/>
      <c r="AC108" s="24"/>
    </row>
    <row r="109" spans="1:37" x14ac:dyDescent="0.25">
      <c r="A109" s="16" t="s">
        <v>386</v>
      </c>
      <c r="B109" s="16" t="s">
        <v>387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+(J109*D109)+(O109*E109)+(W109*'March 5 23 payroll'!$AI$3)+X109</f>
        <v>0</v>
      </c>
      <c r="Z109" s="16" t="s">
        <v>116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263</v>
      </c>
      <c r="B110" s="16" t="s">
        <v>60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+(J110*D110)+(O110*E110)+(W110*'March 5 23 payroll'!$AI$3)+X110</f>
        <v>0</v>
      </c>
      <c r="Z110" s="16" t="s">
        <v>116</v>
      </c>
      <c r="AA110" s="15"/>
      <c r="AB110" s="18"/>
      <c r="AC110" s="24"/>
      <c r="AD110" s="18"/>
      <c r="AE110" s="15"/>
    </row>
    <row r="111" spans="1:37" x14ac:dyDescent="0.25">
      <c r="A111" s="16" t="s">
        <v>26</v>
      </c>
      <c r="B111" s="16" t="s">
        <v>27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+(J111*D111)+(O111*E111)+(W111*'March 5 23 payroll'!$AI$3)+X111</f>
        <v>0</v>
      </c>
      <c r="Z111" s="16" t="s">
        <v>116</v>
      </c>
      <c r="AA111" s="15"/>
      <c r="AB111" s="22"/>
      <c r="AC111" s="16"/>
    </row>
    <row r="112" spans="1:37" x14ac:dyDescent="0.25">
      <c r="A112" s="16" t="s">
        <v>348</v>
      </c>
      <c r="B112" s="16" t="s">
        <v>278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+(J112*D112)+(O112*E112)+(W112*'March 5 23 payroll'!$AI$3)+X112</f>
        <v>0</v>
      </c>
      <c r="Z112" s="16" t="s">
        <v>116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384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+(J113*D113)+(O113*E113)+(W113*'March 5 23 payroll'!$AI$3)+X113</f>
        <v>0</v>
      </c>
      <c r="Z113" s="16" t="s">
        <v>116</v>
      </c>
      <c r="AA113" s="22"/>
      <c r="AB113" s="18"/>
      <c r="AC113" s="24"/>
    </row>
    <row r="114" spans="1:34" x14ac:dyDescent="0.25">
      <c r="A114" s="16" t="s">
        <v>349</v>
      </c>
      <c r="B114" s="16" t="s">
        <v>347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+(J114*D114)+(O114*E114)+(W114*'March 5 23 payroll'!$AI$3)+X114</f>
        <v>0</v>
      </c>
      <c r="Z114" s="16" t="s">
        <v>116</v>
      </c>
      <c r="AA114" s="15"/>
      <c r="AB114" s="18"/>
      <c r="AC114" s="16"/>
    </row>
    <row r="115" spans="1:34" x14ac:dyDescent="0.25">
      <c r="A115" s="16" t="s">
        <v>189</v>
      </c>
      <c r="B115" s="16" t="s">
        <v>190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+(J115*D115)+(O115*E115)+(W115*'March 5 23 payroll'!$AI$3)+X115</f>
        <v>0</v>
      </c>
      <c r="Z115" s="16" t="s">
        <v>116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79</v>
      </c>
      <c r="B116" s="16" t="s">
        <v>78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+(J116*D116)+(O116*E116)+(W116*'March 5 23 payroll'!$AI$3)+X116</f>
        <v>0</v>
      </c>
      <c r="Z116" s="16" t="s">
        <v>116</v>
      </c>
      <c r="AA116" s="15"/>
      <c r="AB116" s="22"/>
    </row>
    <row r="117" spans="1:34" x14ac:dyDescent="0.25">
      <c r="A117" s="16" t="s">
        <v>256</v>
      </c>
      <c r="B117" s="16" t="s">
        <v>78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+(J117*D117)+(O117*E117)+(W117*'March 5 23 payroll'!$AI$3)+X117</f>
        <v>0</v>
      </c>
      <c r="Z117" s="16" t="s">
        <v>116</v>
      </c>
      <c r="AA117" s="22"/>
      <c r="AB117" s="22"/>
    </row>
    <row r="118" spans="1:34" x14ac:dyDescent="0.25">
      <c r="A118" s="16" t="s">
        <v>267</v>
      </c>
      <c r="B118" s="16" t="s">
        <v>268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+(J118*D118)+(O118*E118)+(W118*'March 5 23 payroll'!$AI$3)+X118</f>
        <v>0</v>
      </c>
      <c r="Z118" s="16" t="s">
        <v>116</v>
      </c>
      <c r="AA118" s="15"/>
      <c r="AB118" s="18"/>
      <c r="AC118" s="15"/>
      <c r="AD118" s="18"/>
    </row>
    <row r="119" spans="1:34" x14ac:dyDescent="0.25">
      <c r="A119" s="16" t="s">
        <v>243</v>
      </c>
      <c r="B119" s="16" t="s">
        <v>371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+(J119*D119)+(O119*E119)+(W119*'March 5 23 payroll'!$AI$3)+X119</f>
        <v>0</v>
      </c>
      <c r="Z119" s="16" t="s">
        <v>116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296</v>
      </c>
      <c r="B120" s="16" t="s">
        <v>297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+(J120*D120)+(O120*E120)+(W120*'March 5 23 payroll'!$AI$3)+X120</f>
        <v>0</v>
      </c>
      <c r="Z120" t="s">
        <v>408</v>
      </c>
      <c r="AA120" s="15"/>
    </row>
    <row r="121" spans="1:34" x14ac:dyDescent="0.25">
      <c r="A121" s="16" t="s">
        <v>298</v>
      </c>
      <c r="B121" s="16" t="s">
        <v>297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+(J121*D121)+(O121*E121)+(W121*'March 5 23 payroll'!$AI$3)+X121</f>
        <v>0</v>
      </c>
      <c r="Z121" s="16" t="s">
        <v>116</v>
      </c>
      <c r="AA121" s="15"/>
    </row>
    <row r="122" spans="1:34" x14ac:dyDescent="0.25">
      <c r="A122" t="s">
        <v>231</v>
      </c>
      <c r="B122" t="s">
        <v>410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+(J122*D122)+(O122*E122)+(W122*'March 5 23 payroll'!$AI$3)+X122</f>
        <v>0</v>
      </c>
      <c r="Z122" t="s">
        <v>116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+(J123*D123)+(O123*E123)+(W123*'March 5 23 payroll'!$AI$3)+X123</f>
        <v>0</v>
      </c>
      <c r="Z123" s="16" t="s">
        <v>116</v>
      </c>
      <c r="AA123" s="15"/>
      <c r="AB123" s="18"/>
      <c r="AC123" s="16"/>
      <c r="AD123" s="18"/>
      <c r="AE123" s="16"/>
    </row>
    <row r="124" spans="1:34" x14ac:dyDescent="0.25">
      <c r="A124" s="16" t="s">
        <v>352</v>
      </c>
      <c r="B124" s="16" t="s">
        <v>353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+(J124*D124)+(O124*E124)+(W124*'March 5 23 payroll'!$AI$3)+X124</f>
        <v>0</v>
      </c>
      <c r="Z124" s="16" t="s">
        <v>116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22</v>
      </c>
      <c r="B125" s="16" t="s">
        <v>23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+(J125*D125)+(O125*E125)+(W125*'March 5 23 payroll'!$AI$3)+X125</f>
        <v>0</v>
      </c>
      <c r="Z125" s="16" t="s">
        <v>116</v>
      </c>
      <c r="AA125" s="15"/>
      <c r="AB125" s="18"/>
      <c r="AC125" s="16"/>
      <c r="AD125" s="18"/>
      <c r="AE125" s="16"/>
    </row>
    <row r="126" spans="1:34" x14ac:dyDescent="0.25">
      <c r="A126" t="s">
        <v>399</v>
      </c>
      <c r="B126" t="s">
        <v>398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+(J126*D126)+(O126*E126)+(W126*'March 5 23 payroll'!$AI$3)+X126</f>
        <v>0</v>
      </c>
      <c r="Z126" s="11" t="s">
        <v>173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319</v>
      </c>
      <c r="B127" s="16" t="s">
        <v>320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+(J127*D127)+(O127*E127)+(W127*'March 5 23 payroll'!$AI$3)+X127</f>
        <v>0</v>
      </c>
      <c r="Z127" s="16" t="s">
        <v>116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321</v>
      </c>
      <c r="B128" s="16" t="s">
        <v>320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+(J128*D128)+(O128*E128)+(W128*'March 5 23 payroll'!$AI$3)+X128</f>
        <v>0</v>
      </c>
      <c r="Z128" s="16" t="s">
        <v>116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376</v>
      </c>
      <c r="B129" s="16" t="s">
        <v>377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+(J129*D129)+(O129*E129)+(W129*'March 5 23 payroll'!$AI$3)+X129</f>
        <v>0</v>
      </c>
      <c r="Z129" s="16" t="s">
        <v>116</v>
      </c>
      <c r="AA129" s="15"/>
      <c r="AB129" s="18"/>
      <c r="AC129" s="15"/>
      <c r="AD129" s="18"/>
      <c r="AE129" s="23"/>
    </row>
    <row r="130" spans="1:33" x14ac:dyDescent="0.25">
      <c r="A130" t="s">
        <v>45</v>
      </c>
      <c r="B130" t="s">
        <v>404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+(J130*D130)+(O130*E130)+(W130*'March 5 23 payroll'!$AI$3)+X130</f>
        <v>0</v>
      </c>
      <c r="Z130" s="11" t="s">
        <v>173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326</v>
      </c>
      <c r="B131" s="16" t="s">
        <v>226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+(J131*D131)+(O131*E131)+(W131*'March 5 23 payroll'!$AI$3)+X131</f>
        <v>0</v>
      </c>
      <c r="Z131" s="16" t="s">
        <v>116</v>
      </c>
      <c r="AA131" s="15"/>
      <c r="AB131" s="18"/>
      <c r="AC131" s="24"/>
      <c r="AD131" s="18"/>
    </row>
    <row r="132" spans="1:33" x14ac:dyDescent="0.25">
      <c r="A132" s="16" t="s">
        <v>39</v>
      </c>
      <c r="B132" s="16" t="s">
        <v>93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+(J132*D132)+(O132*E132)+(W132*'March 5 23 payroll'!$AI$3)+X132</f>
        <v>0</v>
      </c>
      <c r="Z132" s="16" t="s">
        <v>116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48</v>
      </c>
      <c r="B133" s="16" t="s">
        <v>161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+(J133*D133)+(O133*E133)+(W133*'March 5 23 payroll'!$AI$3)+X133</f>
        <v>0</v>
      </c>
      <c r="Z133" s="16" t="s">
        <v>116</v>
      </c>
      <c r="AA133" s="15"/>
      <c r="AB133" s="3"/>
      <c r="AC133" s="24"/>
    </row>
    <row r="134" spans="1:33" x14ac:dyDescent="0.25">
      <c r="A134" t="s">
        <v>211</v>
      </c>
      <c r="B134" s="16" t="s">
        <v>181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+(J134*D134)+(O134*E134)+(W134*'March 5 23 payroll'!$AI$3)+X134</f>
        <v>0</v>
      </c>
      <c r="Z134" s="16" t="s">
        <v>205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222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+(J135*D135)+(O135*E135)+(W135*'March 5 23 payroll'!$AI$3)+X135</f>
        <v>0</v>
      </c>
      <c r="Z135" s="16" t="s">
        <v>116</v>
      </c>
      <c r="AA135" s="1"/>
      <c r="AB135" s="22"/>
      <c r="AC135" s="15"/>
      <c r="AD135" s="18"/>
      <c r="AE135" s="23"/>
    </row>
    <row r="136" spans="1:33" x14ac:dyDescent="0.25">
      <c r="A136" s="16" t="s">
        <v>300</v>
      </c>
      <c r="B136" s="16" t="s">
        <v>301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+(J136*D136)+(O136*E136)+(W136*'March 5 23 payroll'!$AI$3)+X136</f>
        <v>0</v>
      </c>
      <c r="Z136" s="16" t="s">
        <v>116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89</v>
      </c>
      <c r="B137" t="s">
        <v>346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+(J137*D137)+(O137*E137)+(W137*'March 5 23 payroll'!$AI$3)+X137</f>
        <v>0</v>
      </c>
      <c r="Z137" t="s">
        <v>116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45</v>
      </c>
      <c r="B138" t="s">
        <v>406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+(J138*D138)+(O138*E138)+(W138*'March 5 23 payroll'!$AI$3)+X138</f>
        <v>0</v>
      </c>
      <c r="Z138" s="25" t="s">
        <v>116</v>
      </c>
      <c r="AA138" s="22"/>
      <c r="AB138" s="18"/>
      <c r="AC138" s="16"/>
      <c r="AD138" s="18"/>
    </row>
    <row r="139" spans="1:33" x14ac:dyDescent="0.25">
      <c r="A139" s="16" t="s">
        <v>25</v>
      </c>
      <c r="B139" s="16" t="s">
        <v>35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+(J139*D139)+(O139*E139)+(W139*'March 5 23 payroll'!$AI$3)+X139</f>
        <v>0</v>
      </c>
      <c r="Z139" s="16" t="s">
        <v>116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294</v>
      </c>
      <c r="B140" s="16" t="s">
        <v>295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+(J140*D140)+(O140*E140)+(W140*'March 5 23 payroll'!$AI$3)+X140</f>
        <v>0</v>
      </c>
      <c r="Z140" s="16" t="s">
        <v>116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45</v>
      </c>
      <c r="B142" s="16" t="s">
        <v>364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+(J142*D142)+(O142*E142)+(W142*'March 5 23 payroll'!$AI$3)+X142</f>
        <v>0</v>
      </c>
      <c r="Z142" s="16" t="s">
        <v>116</v>
      </c>
      <c r="AA142" s="15"/>
      <c r="AB142" s="18"/>
      <c r="AC142" s="16"/>
      <c r="AD142" s="18"/>
    </row>
    <row r="143" spans="1:33" x14ac:dyDescent="0.25">
      <c r="A143" t="s">
        <v>402</v>
      </c>
      <c r="B143" t="s">
        <v>403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+(J143*D143)+(O143*E143)+(W143*'March 5 23 payroll'!$AI$3)+X143</f>
        <v>0</v>
      </c>
      <c r="Z143" t="s">
        <v>116</v>
      </c>
      <c r="AA143" s="15"/>
      <c r="AB143" s="22"/>
      <c r="AC143" s="16"/>
    </row>
    <row r="144" spans="1:33" x14ac:dyDescent="0.25">
      <c r="A144" t="s">
        <v>400</v>
      </c>
      <c r="B144" t="s">
        <v>401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+(J144*D144)+(O144*E144)+(W144*'March 5 23 payroll'!$AI$3)+X144</f>
        <v>0</v>
      </c>
      <c r="Z144" t="s">
        <v>116</v>
      </c>
      <c r="AA144" s="1"/>
      <c r="AB144" s="16"/>
      <c r="AC144" s="16"/>
      <c r="AD144" s="18"/>
    </row>
    <row r="145" spans="1:34" x14ac:dyDescent="0.25">
      <c r="A145" s="16" t="s">
        <v>325</v>
      </c>
      <c r="B145" s="16" t="s">
        <v>188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+(J145*D145)+(O145*E145)+(W145*'March 5 23 payroll'!$AI$3)+X145</f>
        <v>0</v>
      </c>
      <c r="Z145" s="16" t="s">
        <v>116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12</v>
      </c>
      <c r="B146" s="16" t="s">
        <v>43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+(J146*D146)+(O146*E146)+(W146*'March 5 23 payroll'!$AI$3)+X146</f>
        <v>0</v>
      </c>
      <c r="Z146" s="16" t="s">
        <v>116</v>
      </c>
      <c r="AA146" s="15"/>
      <c r="AB146" s="22"/>
    </row>
    <row r="147" spans="1:34" x14ac:dyDescent="0.25">
      <c r="A147" s="16" t="s">
        <v>386</v>
      </c>
      <c r="B147" s="16" t="s">
        <v>387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+(J147*D147)+(O147*E147)+(W147*'March 5 23 payroll'!$AI$3)+X147</f>
        <v>0</v>
      </c>
      <c r="Z147" t="s">
        <v>116</v>
      </c>
      <c r="AA147" s="15"/>
      <c r="AB147" s="18"/>
      <c r="AC147" s="24"/>
    </row>
    <row r="148" spans="1:34" x14ac:dyDescent="0.25">
      <c r="A148" s="16" t="s">
        <v>182</v>
      </c>
      <c r="B148" s="16" t="s">
        <v>278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+(J148*D148)+(O148*E148)+(W148*'March 5 23 payroll'!$AI$3)+X148</f>
        <v>0</v>
      </c>
      <c r="Z148" s="16" t="s">
        <v>116</v>
      </c>
      <c r="AA148" s="22"/>
      <c r="AB148" s="18"/>
      <c r="AC148" s="24"/>
    </row>
    <row r="149" spans="1:34" x14ac:dyDescent="0.25">
      <c r="A149" t="s">
        <v>9</v>
      </c>
      <c r="B149" t="s">
        <v>436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+(J149*D149)+(O149*E149)+(W149*'March 5 23 payroll'!$AI$3)+X149</f>
        <v>0</v>
      </c>
      <c r="Z149" t="s">
        <v>116</v>
      </c>
      <c r="AA149" s="22"/>
      <c r="AB149" s="18"/>
      <c r="AC149" s="24"/>
    </row>
    <row r="150" spans="1:34" x14ac:dyDescent="0.25">
      <c r="A150" s="31" t="s">
        <v>315</v>
      </c>
      <c r="B150" s="31" t="s">
        <v>317</v>
      </c>
      <c r="C150" s="31">
        <v>8</v>
      </c>
      <c r="D150" s="33">
        <v>29</v>
      </c>
      <c r="E150" s="30">
        <v>25</v>
      </c>
      <c r="G150" s="16"/>
      <c r="H150" s="16"/>
      <c r="I150" s="23"/>
      <c r="J150" s="16">
        <f t="shared" ref="J150:J181" si="39">COUNT(F150:I150)</f>
        <v>0</v>
      </c>
      <c r="K150" s="16"/>
      <c r="L150" s="16"/>
      <c r="M150" s="16"/>
      <c r="N150" s="16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+(J150*D150)+(O150*E150)+(X150*'March 5 23 payroll'!$AI$3)+Y150</f>
        <v>0</v>
      </c>
      <c r="AA150" s="31" t="s">
        <v>116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t="s">
        <v>323</v>
      </c>
      <c r="B151" t="s">
        <v>324</v>
      </c>
      <c r="C151">
        <v>7</v>
      </c>
      <c r="D151" s="33">
        <v>34</v>
      </c>
      <c r="E151" s="30">
        <v>27</v>
      </c>
      <c r="F151" s="16"/>
      <c r="G151" s="16"/>
      <c r="H151" s="16"/>
      <c r="I151" s="16"/>
      <c r="J151" s="16">
        <f t="shared" si="39"/>
        <v>0</v>
      </c>
      <c r="K151" s="16"/>
      <c r="L151" s="16"/>
      <c r="M151" s="16"/>
      <c r="N151" s="16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+(J151*D151)+(O151*E151)+(X151*'March 5 23 payroll'!$AI$3)+Y151</f>
        <v>0</v>
      </c>
      <c r="AA151" s="31" t="s">
        <v>116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31" t="s">
        <v>296</v>
      </c>
      <c r="B152" s="31" t="s">
        <v>297</v>
      </c>
      <c r="C152" s="31">
        <v>8</v>
      </c>
      <c r="D152" s="33">
        <v>29</v>
      </c>
      <c r="E152" s="30">
        <v>25</v>
      </c>
      <c r="F152" s="16"/>
      <c r="G152" s="16"/>
      <c r="H152" s="16"/>
      <c r="I152" s="16"/>
      <c r="J152" s="16">
        <f t="shared" si="39"/>
        <v>0</v>
      </c>
      <c r="L152" s="16"/>
      <c r="M152" s="16"/>
      <c r="N152" s="16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+(J152*D152)+(O152*E152)+(X152*'March 5 23 payroll'!$AI$3)+Y152</f>
        <v>0</v>
      </c>
      <c r="AA152" t="s">
        <v>116</v>
      </c>
      <c r="AB152" s="15"/>
      <c r="AD152" s="16">
        <f t="shared" si="42"/>
        <v>0</v>
      </c>
      <c r="AE152" s="18"/>
      <c r="AF152" s="16"/>
    </row>
    <row r="153" spans="1:34" x14ac:dyDescent="0.25">
      <c r="A153" s="31" t="s">
        <v>298</v>
      </c>
      <c r="B153" s="31" t="s">
        <v>297</v>
      </c>
      <c r="C153" s="31">
        <v>8</v>
      </c>
      <c r="D153" s="33">
        <v>29</v>
      </c>
      <c r="E153" s="30">
        <v>25</v>
      </c>
      <c r="F153" s="16"/>
      <c r="G153" s="16"/>
      <c r="H153" s="16"/>
      <c r="I153" s="16"/>
      <c r="J153" s="16">
        <f t="shared" si="39"/>
        <v>0</v>
      </c>
      <c r="L153" s="16"/>
      <c r="M153" s="16"/>
      <c r="N153" s="16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+(J153*D153)+(O153*E153)+(X153*'March 5 23 payroll'!$AI$3)+Y153</f>
        <v>0</v>
      </c>
      <c r="AA153" t="s">
        <v>116</v>
      </c>
      <c r="AB153" s="15"/>
      <c r="AD153" s="16">
        <f t="shared" si="42"/>
        <v>0</v>
      </c>
      <c r="AE153" s="18"/>
      <c r="AF153" s="16"/>
    </row>
    <row r="154" spans="1:34" x14ac:dyDescent="0.25">
      <c r="A154" s="31" t="s">
        <v>444</v>
      </c>
      <c r="B154" s="31" t="s">
        <v>445</v>
      </c>
      <c r="C154" s="31">
        <v>8</v>
      </c>
      <c r="D154" s="33">
        <v>29</v>
      </c>
      <c r="E154" s="30">
        <v>25</v>
      </c>
      <c r="F154" s="16"/>
      <c r="G154" s="16"/>
      <c r="H154" s="16"/>
      <c r="I154" s="16"/>
      <c r="J154" s="16">
        <f t="shared" si="39"/>
        <v>0</v>
      </c>
      <c r="L154" s="16"/>
      <c r="M154" s="16"/>
      <c r="N154" s="16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+(J154*D154)+(O154*E154)+(X154*'March 5 23 payroll'!$AI$3)+Y154</f>
        <v>0</v>
      </c>
      <c r="AA154" s="11" t="s">
        <v>173</v>
      </c>
      <c r="AB154" s="15"/>
      <c r="AD154" s="16">
        <f t="shared" si="42"/>
        <v>0</v>
      </c>
      <c r="AE154" s="18"/>
      <c r="AF154" s="16"/>
    </row>
    <row r="155" spans="1:34" x14ac:dyDescent="0.25">
      <c r="A155" t="s">
        <v>51</v>
      </c>
      <c r="B155" t="s">
        <v>448</v>
      </c>
      <c r="C155" s="31">
        <v>8</v>
      </c>
      <c r="D155" s="33">
        <v>29</v>
      </c>
      <c r="E155" s="30">
        <v>25</v>
      </c>
      <c r="J155" s="16">
        <f t="shared" si="39"/>
        <v>0</v>
      </c>
      <c r="L155" s="16"/>
      <c r="M155" s="16"/>
      <c r="N155" s="16"/>
      <c r="O155" s="16">
        <f t="shared" si="40"/>
        <v>0</v>
      </c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+(J155*D155)+(O155*E155)+(X155*'March 5 23 payroll'!$AI$3)+Y155</f>
        <v>0</v>
      </c>
      <c r="AA155" s="11" t="s">
        <v>173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31" t="s">
        <v>243</v>
      </c>
      <c r="B156" s="31" t="s">
        <v>389</v>
      </c>
      <c r="C156" s="31">
        <v>8</v>
      </c>
      <c r="D156" s="33">
        <v>28</v>
      </c>
      <c r="E156" s="30">
        <v>25</v>
      </c>
      <c r="I156" s="16"/>
      <c r="J156" s="16">
        <f t="shared" si="39"/>
        <v>0</v>
      </c>
      <c r="L156" s="16"/>
      <c r="M156" s="16"/>
      <c r="N156" s="16"/>
      <c r="O156" s="16">
        <f t="shared" si="40"/>
        <v>0</v>
      </c>
      <c r="U156" s="16"/>
      <c r="V156" s="16"/>
      <c r="W156" s="16"/>
      <c r="X156" s="16">
        <f t="shared" si="41"/>
        <v>0</v>
      </c>
      <c r="Y156" s="18"/>
      <c r="Z156" s="21">
        <f>+(J156*D156)+(O156*E156)+(X156*'March 5 23 payroll'!$AI$3)+Y156</f>
        <v>0</v>
      </c>
      <c r="AA156" s="31" t="s">
        <v>116</v>
      </c>
      <c r="AB156" s="1"/>
      <c r="AC156" s="18"/>
      <c r="AD156" s="16">
        <f t="shared" si="42"/>
        <v>0</v>
      </c>
      <c r="AE156" s="18"/>
    </row>
    <row r="157" spans="1:34" x14ac:dyDescent="0.25">
      <c r="A157" s="31" t="s">
        <v>261</v>
      </c>
      <c r="B157" s="31" t="s">
        <v>262</v>
      </c>
      <c r="C157" s="31">
        <v>8</v>
      </c>
      <c r="D157" s="33">
        <v>29</v>
      </c>
      <c r="E157" s="30">
        <v>25</v>
      </c>
      <c r="G157" s="16"/>
      <c r="H157" s="16"/>
      <c r="I157" s="16"/>
      <c r="J157" s="16">
        <f t="shared" si="39"/>
        <v>0</v>
      </c>
      <c r="K157" s="16"/>
      <c r="L157" s="16"/>
      <c r="M157" s="16"/>
      <c r="N157" s="16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+(J157*D157)+(O157*E157)+(X157*'March 5 23 payroll'!$AI$3)+Y157</f>
        <v>0</v>
      </c>
      <c r="AA157" s="31" t="s">
        <v>116</v>
      </c>
      <c r="AB157" s="15"/>
      <c r="AC157" s="18"/>
      <c r="AD157" s="16">
        <f t="shared" si="42"/>
        <v>0</v>
      </c>
    </row>
    <row r="158" spans="1:34" x14ac:dyDescent="0.25">
      <c r="A158" s="31" t="s">
        <v>446</v>
      </c>
      <c r="B158" s="31" t="s">
        <v>316</v>
      </c>
      <c r="C158" s="31">
        <v>8</v>
      </c>
      <c r="D158" s="33">
        <v>29</v>
      </c>
      <c r="E158" s="30">
        <v>25</v>
      </c>
      <c r="I158" s="16"/>
      <c r="J158" s="16">
        <f t="shared" si="39"/>
        <v>0</v>
      </c>
      <c r="K158" s="16"/>
      <c r="L158" s="16"/>
      <c r="M158" s="16"/>
      <c r="N158" s="16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+(J158*D158)+(O158*E158)+(X158*'March 5 23 payroll'!$AI$3)+Y158</f>
        <v>0</v>
      </c>
      <c r="AA158" s="13" t="s">
        <v>116</v>
      </c>
      <c r="AB158" s="15"/>
      <c r="AC158" s="18"/>
      <c r="AD158" s="16">
        <f t="shared" si="42"/>
        <v>0</v>
      </c>
      <c r="AE158" s="18"/>
    </row>
    <row r="159" spans="1:34" x14ac:dyDescent="0.25">
      <c r="A159" s="31" t="s">
        <v>34</v>
      </c>
      <c r="B159" s="31" t="s">
        <v>247</v>
      </c>
      <c r="C159" s="31">
        <v>8</v>
      </c>
      <c r="D159" s="33">
        <v>29</v>
      </c>
      <c r="E159" s="30">
        <v>25</v>
      </c>
      <c r="I159" s="16"/>
      <c r="J159" s="16">
        <f t="shared" si="39"/>
        <v>0</v>
      </c>
      <c r="K159" s="16"/>
      <c r="L159" s="16"/>
      <c r="M159" s="16"/>
      <c r="N159" s="16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+(J159*D159)+(O159*E159)+(X159*'March 5 23 payroll'!$AI$3)+Y159</f>
        <v>0</v>
      </c>
      <c r="AA159" s="31" t="s">
        <v>116</v>
      </c>
      <c r="AB159" s="15"/>
      <c r="AC159" s="18"/>
      <c r="AD159" s="16">
        <f t="shared" si="42"/>
        <v>0</v>
      </c>
      <c r="AE159" s="18"/>
    </row>
    <row r="160" spans="1:34" x14ac:dyDescent="0.25">
      <c r="A160" s="31" t="s">
        <v>411</v>
      </c>
      <c r="B160" s="31" t="s">
        <v>412</v>
      </c>
      <c r="C160" s="31">
        <v>5</v>
      </c>
      <c r="D160" s="33">
        <v>47</v>
      </c>
      <c r="E160" s="30">
        <v>32</v>
      </c>
      <c r="F160" s="16"/>
      <c r="G160" s="16"/>
      <c r="H160" s="16"/>
      <c r="I160" s="16"/>
      <c r="J160" s="16">
        <f t="shared" si="39"/>
        <v>0</v>
      </c>
      <c r="K160" s="16"/>
      <c r="L160" s="16"/>
      <c r="M160" s="16"/>
      <c r="N160" s="16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+(J160*D160)+(O160*E160)+(X160*'March 5 23 payroll'!$AI$3)+Y160</f>
        <v>0</v>
      </c>
      <c r="AA160" s="11" t="s">
        <v>173</v>
      </c>
      <c r="AB160" s="15"/>
      <c r="AC160" s="18"/>
      <c r="AD160" s="16">
        <f t="shared" si="42"/>
        <v>0</v>
      </c>
      <c r="AE160" s="18"/>
    </row>
    <row r="161" spans="1:35" x14ac:dyDescent="0.25">
      <c r="A161" s="31" t="s">
        <v>21</v>
      </c>
      <c r="B161" s="31" t="s">
        <v>127</v>
      </c>
      <c r="C161" s="31">
        <v>8</v>
      </c>
      <c r="D161" s="33">
        <v>29</v>
      </c>
      <c r="E161" s="30">
        <v>25</v>
      </c>
      <c r="G161" s="16"/>
      <c r="H161" s="16"/>
      <c r="I161" s="16"/>
      <c r="J161" s="16">
        <f t="shared" si="39"/>
        <v>0</v>
      </c>
      <c r="K161" s="16"/>
      <c r="L161" s="16"/>
      <c r="M161" s="16"/>
      <c r="N161" s="16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+(J161*D161)+(O161*E161)+(X161*'March 5 23 payroll'!$AI$3)+Y161</f>
        <v>0</v>
      </c>
      <c r="AA161" s="31" t="s">
        <v>116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31" t="s">
        <v>355</v>
      </c>
      <c r="B162" s="31" t="s">
        <v>221</v>
      </c>
      <c r="C162" s="31">
        <v>8</v>
      </c>
      <c r="D162" s="33">
        <v>29</v>
      </c>
      <c r="E162" s="30">
        <v>25</v>
      </c>
      <c r="G162" s="16"/>
      <c r="H162" s="16"/>
      <c r="I162" s="16"/>
      <c r="J162" s="16">
        <f t="shared" si="39"/>
        <v>0</v>
      </c>
      <c r="K162" s="16"/>
      <c r="L162" s="16"/>
      <c r="M162" s="16"/>
      <c r="N162" s="16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+(J162*D162)+(O162*E162)+(X162*'March 5 23 payroll'!$AI$3)+Y162</f>
        <v>0</v>
      </c>
      <c r="AA162" s="31" t="s">
        <v>116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31" t="s">
        <v>76</v>
      </c>
      <c r="B163" s="31" t="s">
        <v>156</v>
      </c>
      <c r="C163" s="31">
        <v>8</v>
      </c>
      <c r="D163" s="33">
        <v>29</v>
      </c>
      <c r="E163" s="30">
        <v>25</v>
      </c>
      <c r="G163" s="16"/>
      <c r="J163" s="16">
        <f t="shared" si="39"/>
        <v>0</v>
      </c>
      <c r="K163" s="16"/>
      <c r="M163" s="16"/>
      <c r="N163" s="16"/>
      <c r="O163" s="16">
        <f t="shared" si="40"/>
        <v>0</v>
      </c>
      <c r="Q163" s="16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+(J163*D163)+(O163*E163)+(X163*'March 5 23 payroll'!$AI$3)+Y163</f>
        <v>0</v>
      </c>
      <c r="AA163" s="31" t="s">
        <v>116</v>
      </c>
      <c r="AB163" s="15"/>
      <c r="AC163" s="22"/>
      <c r="AD163" s="16">
        <f t="shared" si="42"/>
        <v>0</v>
      </c>
    </row>
    <row r="164" spans="1:35" x14ac:dyDescent="0.25">
      <c r="A164" s="31" t="s">
        <v>390</v>
      </c>
      <c r="B164" s="31" t="s">
        <v>391</v>
      </c>
      <c r="C164" s="31">
        <v>8</v>
      </c>
      <c r="D164" s="33">
        <v>29</v>
      </c>
      <c r="E164" s="30">
        <v>25</v>
      </c>
      <c r="F164" s="16"/>
      <c r="G164" s="16"/>
      <c r="H164" s="16"/>
      <c r="I164" s="16"/>
      <c r="J164" s="16">
        <f t="shared" si="39"/>
        <v>0</v>
      </c>
      <c r="K164" s="16"/>
      <c r="L164" s="16"/>
      <c r="M164" s="16"/>
      <c r="N164" s="16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+(J164*D164)+(O164*E164)+(X164*'March 5 23 payroll'!$AI$3)+Y164</f>
        <v>0</v>
      </c>
      <c r="AA164" s="31" t="s">
        <v>116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31" t="s">
        <v>70</v>
      </c>
      <c r="B165" s="31" t="s">
        <v>134</v>
      </c>
      <c r="C165" s="31">
        <v>8</v>
      </c>
      <c r="D165" s="33">
        <v>29</v>
      </c>
      <c r="E165" s="30">
        <v>25</v>
      </c>
      <c r="J165" s="16">
        <f t="shared" si="39"/>
        <v>0</v>
      </c>
      <c r="K165" s="16"/>
      <c r="L165" s="16"/>
      <c r="M165" s="16"/>
      <c r="N165" s="16"/>
      <c r="O165" s="16">
        <f t="shared" si="40"/>
        <v>0</v>
      </c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+(J165*D165)+(O165*E165)+(X165*'March 5 23 payroll'!$AI$3)+Y165</f>
        <v>0</v>
      </c>
      <c r="AA165" s="31" t="s">
        <v>116</v>
      </c>
      <c r="AB165" s="15"/>
      <c r="AC165" s="22"/>
      <c r="AD165" s="16">
        <f t="shared" si="42"/>
        <v>0</v>
      </c>
      <c r="AE165" s="18"/>
    </row>
    <row r="166" spans="1:35" x14ac:dyDescent="0.25">
      <c r="A166" s="31" t="s">
        <v>248</v>
      </c>
      <c r="B166" s="31" t="s">
        <v>249</v>
      </c>
      <c r="C166" s="31">
        <v>8</v>
      </c>
      <c r="D166" s="33">
        <v>29</v>
      </c>
      <c r="E166" s="30">
        <v>25</v>
      </c>
      <c r="H166" s="16"/>
      <c r="I166" s="16"/>
      <c r="J166" s="16">
        <f t="shared" si="39"/>
        <v>0</v>
      </c>
      <c r="K166" s="16"/>
      <c r="L166" s="16"/>
      <c r="M166" s="16"/>
      <c r="N166" s="16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+(J166*D166)+(O166*E166)+(X166*'March 5 23 payroll'!$AI$3)+Y166</f>
        <v>0</v>
      </c>
      <c r="AA166" s="31" t="s">
        <v>116</v>
      </c>
      <c r="AB166" s="15"/>
      <c r="AC166" s="18"/>
      <c r="AD166" s="16">
        <f t="shared" si="42"/>
        <v>0</v>
      </c>
      <c r="AE166" s="18"/>
    </row>
    <row r="167" spans="1:35" x14ac:dyDescent="0.25">
      <c r="A167" s="31" t="s">
        <v>66</v>
      </c>
      <c r="B167" s="31" t="s">
        <v>237</v>
      </c>
      <c r="C167" s="31">
        <v>8</v>
      </c>
      <c r="D167" s="33">
        <v>29</v>
      </c>
      <c r="E167" s="30">
        <v>25</v>
      </c>
      <c r="H167" s="16"/>
      <c r="I167" s="16"/>
      <c r="J167" s="16">
        <f t="shared" si="39"/>
        <v>0</v>
      </c>
      <c r="L167" s="16"/>
      <c r="M167" s="16"/>
      <c r="N167" s="16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+(J167*D167)+(O167*E167)+(X167*'March 5 23 payroll'!$AI$3)+Y167</f>
        <v>0</v>
      </c>
      <c r="AA167" s="31" t="s">
        <v>116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31" t="s">
        <v>433</v>
      </c>
      <c r="B168" s="31" t="s">
        <v>434</v>
      </c>
      <c r="C168" s="31">
        <v>8</v>
      </c>
      <c r="D168" s="33">
        <v>29</v>
      </c>
      <c r="E168" s="30">
        <v>25</v>
      </c>
      <c r="G168" s="16"/>
      <c r="H168" s="16"/>
      <c r="I168" s="16"/>
      <c r="J168" s="16">
        <f t="shared" si="39"/>
        <v>0</v>
      </c>
      <c r="K168" s="16"/>
      <c r="L168" s="16"/>
      <c r="M168" s="16"/>
      <c r="N168" s="16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+(J168*D168)+(O168*E168)+(X168*'March 5 23 payroll'!$AI$3)+Y168</f>
        <v>0</v>
      </c>
      <c r="AA168" t="s">
        <v>173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t="s">
        <v>449</v>
      </c>
      <c r="B169" t="s">
        <v>450</v>
      </c>
      <c r="C169">
        <v>8</v>
      </c>
      <c r="D169" s="33">
        <v>29</v>
      </c>
      <c r="E169" s="30">
        <v>25</v>
      </c>
      <c r="J169" s="16">
        <f t="shared" si="39"/>
        <v>0</v>
      </c>
      <c r="L169" s="16"/>
      <c r="M169" s="16"/>
      <c r="N169" s="16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+(J169*D169)+(O169*E169)+(X169*'March 5 23 payroll'!$AI$3)+Y169</f>
        <v>0</v>
      </c>
      <c r="AA169" t="s">
        <v>173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t="s">
        <v>128</v>
      </c>
      <c r="B170" t="s">
        <v>129</v>
      </c>
      <c r="C170">
        <v>7</v>
      </c>
      <c r="D170" s="33">
        <v>34</v>
      </c>
      <c r="E170" s="30">
        <v>27</v>
      </c>
      <c r="I170" s="16"/>
      <c r="J170" s="16">
        <f t="shared" si="39"/>
        <v>0</v>
      </c>
      <c r="L170" s="16"/>
      <c r="M170" s="16"/>
      <c r="N170" s="16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+(J170*D170)+(O170*E170)+(X170*'March 5 23 payroll'!$AI$3)+Y170</f>
        <v>0</v>
      </c>
      <c r="AA170" s="32" t="s">
        <v>173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t="s">
        <v>89</v>
      </c>
      <c r="B171" t="s">
        <v>140</v>
      </c>
      <c r="C171">
        <v>8</v>
      </c>
      <c r="D171" s="33">
        <v>29</v>
      </c>
      <c r="E171" s="30">
        <v>25</v>
      </c>
      <c r="F171" s="16"/>
      <c r="G171" s="16"/>
      <c r="H171" s="16"/>
      <c r="I171" s="16"/>
      <c r="J171" s="16">
        <f t="shared" si="39"/>
        <v>0</v>
      </c>
      <c r="K171" s="16"/>
      <c r="L171" s="16"/>
      <c r="M171" s="16"/>
      <c r="N171" s="16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+(J171*D171)+(O171*E171)+(X171*'March 5 23 payroll'!$AI$3)+Y171</f>
        <v>0</v>
      </c>
      <c r="AA171" s="31" t="s">
        <v>392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31" t="s">
        <v>139</v>
      </c>
      <c r="B172" s="31" t="s">
        <v>140</v>
      </c>
      <c r="C172" s="31">
        <v>5</v>
      </c>
      <c r="D172" s="33">
        <v>40</v>
      </c>
      <c r="E172" s="30">
        <v>29</v>
      </c>
      <c r="F172" s="16"/>
      <c r="G172" s="16"/>
      <c r="H172" s="16"/>
      <c r="I172" s="16"/>
      <c r="J172" s="16">
        <f t="shared" si="39"/>
        <v>0</v>
      </c>
      <c r="K172" s="16"/>
      <c r="L172" s="16"/>
      <c r="M172" s="16"/>
      <c r="N172" s="16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+(J172*D172)+(O172*E172)+(X172*'March 5 23 payroll'!$AI$3)+Y172</f>
        <v>0</v>
      </c>
      <c r="AA172" s="31" t="s">
        <v>116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31" t="s">
        <v>388</v>
      </c>
      <c r="B173" s="31" t="s">
        <v>11</v>
      </c>
      <c r="C173" s="31">
        <v>8</v>
      </c>
      <c r="D173" s="33">
        <v>29</v>
      </c>
      <c r="E173" s="30">
        <v>25</v>
      </c>
      <c r="F173" s="16"/>
      <c r="G173" s="16"/>
      <c r="H173" s="16"/>
      <c r="I173" s="16"/>
      <c r="J173" s="16">
        <f t="shared" si="39"/>
        <v>0</v>
      </c>
      <c r="K173" s="16"/>
      <c r="L173" s="16"/>
      <c r="M173" s="16"/>
      <c r="N173" s="16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+(J173*D173)+(O173*E173)+(X173*'March 5 23 payroll'!$AI$3)+Y173</f>
        <v>0</v>
      </c>
      <c r="AA173" t="s">
        <v>116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31" t="s">
        <v>28</v>
      </c>
      <c r="B174" s="31" t="s">
        <v>11</v>
      </c>
      <c r="C174" s="31">
        <v>6</v>
      </c>
      <c r="D174" s="33">
        <v>40</v>
      </c>
      <c r="E174" s="30">
        <v>29</v>
      </c>
      <c r="G174" s="16"/>
      <c r="H174" s="16"/>
      <c r="I174" s="16"/>
      <c r="J174" s="16">
        <f t="shared" si="39"/>
        <v>0</v>
      </c>
      <c r="K174" s="16"/>
      <c r="L174" s="16"/>
      <c r="M174" s="16"/>
      <c r="N174" s="16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+(J174*D174)+(O174*E174)+(X174*'March 5 23 payroll'!$AI$3)+Y174</f>
        <v>0</v>
      </c>
      <c r="AA174" s="31" t="s">
        <v>116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t="s">
        <v>85</v>
      </c>
      <c r="B175" t="s">
        <v>373</v>
      </c>
      <c r="C175">
        <v>8</v>
      </c>
      <c r="D175" s="33">
        <v>29</v>
      </c>
      <c r="E175" s="30">
        <v>25</v>
      </c>
      <c r="J175" s="16">
        <f t="shared" si="39"/>
        <v>0</v>
      </c>
      <c r="L175" s="16"/>
      <c r="M175" s="16"/>
      <c r="O175" s="16">
        <f t="shared" si="40"/>
        <v>0</v>
      </c>
      <c r="U175" s="16"/>
      <c r="V175" s="16"/>
      <c r="W175" s="16"/>
      <c r="X175" s="16">
        <f t="shared" si="41"/>
        <v>0</v>
      </c>
      <c r="Y175" s="18"/>
      <c r="Z175" s="21">
        <f>+(J175*D175)+(O175*E175)+(X175*'March 5 23 payroll'!$AI$3)+Y175</f>
        <v>0</v>
      </c>
      <c r="AA175" s="31" t="s">
        <v>116</v>
      </c>
      <c r="AB175" s="22"/>
      <c r="AC175" s="18"/>
      <c r="AD175" s="16">
        <f t="shared" si="42"/>
        <v>0</v>
      </c>
      <c r="AE175" s="18"/>
    </row>
    <row r="176" spans="1:35" x14ac:dyDescent="0.25">
      <c r="A176" s="31" t="s">
        <v>9</v>
      </c>
      <c r="B176" s="31" t="s">
        <v>142</v>
      </c>
      <c r="C176" s="31">
        <v>7</v>
      </c>
      <c r="D176" s="33">
        <v>34</v>
      </c>
      <c r="E176" s="30">
        <v>27</v>
      </c>
      <c r="H176" s="16"/>
      <c r="I176" s="16"/>
      <c r="J176" s="16">
        <f t="shared" si="39"/>
        <v>0</v>
      </c>
      <c r="K176" s="16"/>
      <c r="L176" s="16"/>
      <c r="M176" s="16"/>
      <c r="N176" s="16"/>
      <c r="O176" s="16">
        <f t="shared" si="40"/>
        <v>0</v>
      </c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+(J176*D176)+(O176*E176)+(X176*'March 5 23 payroll'!$AI$3)+Y176</f>
        <v>0</v>
      </c>
      <c r="AA176" t="s">
        <v>116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31" t="s">
        <v>138</v>
      </c>
      <c r="B177" s="31" t="s">
        <v>260</v>
      </c>
      <c r="C177" s="31">
        <v>8</v>
      </c>
      <c r="D177" s="33">
        <v>29</v>
      </c>
      <c r="E177" s="30">
        <v>25</v>
      </c>
      <c r="F177" s="16"/>
      <c r="G177" s="16"/>
      <c r="H177" s="16"/>
      <c r="I177" s="16"/>
      <c r="J177" s="16">
        <f t="shared" si="39"/>
        <v>0</v>
      </c>
      <c r="K177" s="16"/>
      <c r="L177" s="16"/>
      <c r="M177" s="16"/>
      <c r="N177" s="16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+(J177*D177)+(O177*E177)+(X177*'March 5 23 payroll'!$AI$3)+Y177</f>
        <v>0</v>
      </c>
      <c r="AA177" s="31" t="s">
        <v>116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31" t="s">
        <v>136</v>
      </c>
      <c r="B178" s="31" t="s">
        <v>137</v>
      </c>
      <c r="C178" s="31">
        <v>8</v>
      </c>
      <c r="D178" s="33">
        <v>29</v>
      </c>
      <c r="E178" s="30">
        <v>25</v>
      </c>
      <c r="I178" s="16"/>
      <c r="J178" s="16">
        <f t="shared" si="39"/>
        <v>0</v>
      </c>
      <c r="K178" s="16"/>
      <c r="L178" s="16"/>
      <c r="M178" s="16"/>
      <c r="N178" s="16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+(J178*D178)+(O178*E178)+(X178*'March 5 23 payroll'!$AI$3)+Y178</f>
        <v>0</v>
      </c>
      <c r="AA178" s="31" t="s">
        <v>116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31" t="s">
        <v>365</v>
      </c>
      <c r="B179" s="31" t="s">
        <v>366</v>
      </c>
      <c r="C179" s="31">
        <v>8</v>
      </c>
      <c r="D179" s="33">
        <v>29</v>
      </c>
      <c r="E179" s="30">
        <v>25</v>
      </c>
      <c r="J179" s="16">
        <f t="shared" si="39"/>
        <v>0</v>
      </c>
      <c r="K179" s="16"/>
      <c r="L179" s="16"/>
      <c r="M179" s="16"/>
      <c r="N179" s="16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+(J179*D179)+(O179*E179)+(X179*'March 5 23 payroll'!$AI$3)+Y179</f>
        <v>0</v>
      </c>
      <c r="AA179" t="s">
        <v>173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31" t="s">
        <v>206</v>
      </c>
      <c r="B180" s="31" t="s">
        <v>180</v>
      </c>
      <c r="C180" s="31">
        <v>8</v>
      </c>
      <c r="D180" s="33">
        <v>29</v>
      </c>
      <c r="E180" s="30">
        <v>25</v>
      </c>
      <c r="F180" s="16"/>
      <c r="G180" s="16"/>
      <c r="H180" s="16"/>
      <c r="I180" s="16"/>
      <c r="J180" s="16">
        <f t="shared" si="39"/>
        <v>0</v>
      </c>
      <c r="K180" s="16"/>
      <c r="L180" s="16"/>
      <c r="M180" s="16"/>
      <c r="N180" s="16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+(J180*D180)+(O180*E180)+(X180*'March 5 23 payroll'!$AI$3)+Y180</f>
        <v>0</v>
      </c>
      <c r="AA180" t="s">
        <v>116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31" t="s">
        <v>93</v>
      </c>
      <c r="B181" s="31" t="s">
        <v>180</v>
      </c>
      <c r="C181" s="31">
        <v>8</v>
      </c>
      <c r="D181" s="33">
        <v>29</v>
      </c>
      <c r="E181" s="30">
        <v>25</v>
      </c>
      <c r="J181" s="16">
        <f t="shared" si="39"/>
        <v>0</v>
      </c>
      <c r="K181" s="16"/>
      <c r="L181" s="16"/>
      <c r="M181" s="16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+(J181*D181)+(O181*E181)+(X181*'March 5 23 payroll'!$AI$3)+Y181</f>
        <v>0</v>
      </c>
      <c r="AA181" s="31" t="s">
        <v>116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31" t="s">
        <v>58</v>
      </c>
      <c r="B182" s="31" t="s">
        <v>59</v>
      </c>
      <c r="C182" s="31">
        <v>8</v>
      </c>
      <c r="D182" s="33">
        <v>29</v>
      </c>
      <c r="E182" s="30">
        <v>25</v>
      </c>
      <c r="I182" s="16"/>
      <c r="J182" s="16">
        <f t="shared" ref="J182:J191" si="43">COUNT(F182:I182)</f>
        <v>0</v>
      </c>
      <c r="K182" s="16"/>
      <c r="L182" s="16"/>
      <c r="M182" s="16"/>
      <c r="N182" s="16"/>
      <c r="O182" s="16">
        <f t="shared" ref="O182:O191" si="44">COUNT(K182:N182)</f>
        <v>0</v>
      </c>
      <c r="V182" s="16"/>
      <c r="W182" s="16"/>
      <c r="X182" s="16">
        <f t="shared" ref="X182:X191" si="45">COUNT(P182:W182)</f>
        <v>0</v>
      </c>
      <c r="Y182" s="18"/>
      <c r="Z182" s="21">
        <f>+(J182*D182)+(O182*E182)+(X182*'March 5 23 payroll'!$AI$3)+Y182</f>
        <v>0</v>
      </c>
      <c r="AA182" s="1" t="s">
        <v>116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t="s">
        <v>48</v>
      </c>
      <c r="B183" t="s">
        <v>145</v>
      </c>
      <c r="C183">
        <v>6</v>
      </c>
      <c r="D183" s="34">
        <v>40</v>
      </c>
      <c r="E183" s="30">
        <v>29</v>
      </c>
      <c r="G183" s="16"/>
      <c r="H183" s="16"/>
      <c r="I183" s="16"/>
      <c r="J183" s="16">
        <f t="shared" si="43"/>
        <v>0</v>
      </c>
      <c r="K183" s="16"/>
      <c r="L183" s="16"/>
      <c r="M183" s="16"/>
      <c r="N183" s="16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+(J183*D183)+(O183*E183)+(X183*'March 5 23 payroll'!$AI$3)+Y183</f>
        <v>0</v>
      </c>
      <c r="AA183" s="31" t="s">
        <v>116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31" t="s">
        <v>419</v>
      </c>
      <c r="B184" s="31" t="s">
        <v>420</v>
      </c>
      <c r="C184" s="31">
        <v>8</v>
      </c>
      <c r="D184" s="33">
        <v>29</v>
      </c>
      <c r="E184" s="30">
        <v>25</v>
      </c>
      <c r="G184" s="16"/>
      <c r="H184" s="16"/>
      <c r="I184" s="16"/>
      <c r="J184" s="16">
        <f t="shared" si="43"/>
        <v>0</v>
      </c>
      <c r="L184" s="16"/>
      <c r="M184" s="16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+(J184*D184)+(O184*E184)+(X184*'March 5 23 payroll'!$AI$3)+Y184</f>
        <v>0</v>
      </c>
      <c r="AA184" t="s">
        <v>116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31" t="s">
        <v>21</v>
      </c>
      <c r="B185" s="31" t="s">
        <v>24</v>
      </c>
      <c r="C185" s="31">
        <v>8</v>
      </c>
      <c r="D185" s="33">
        <v>29</v>
      </c>
      <c r="E185" s="30">
        <v>25</v>
      </c>
      <c r="J185" s="16">
        <f t="shared" si="43"/>
        <v>0</v>
      </c>
      <c r="L185" s="16"/>
      <c r="M185" s="16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+(J185*D185)+(O185*E185)+(X185*'March 5 23 payroll'!$AI$3)+Y185</f>
        <v>0</v>
      </c>
      <c r="AA185" s="31" t="s">
        <v>116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t="s">
        <v>334</v>
      </c>
      <c r="B186" t="s">
        <v>335</v>
      </c>
      <c r="C186">
        <v>8</v>
      </c>
      <c r="D186" s="33">
        <v>29</v>
      </c>
      <c r="E186" s="30">
        <v>25</v>
      </c>
      <c r="G186" s="16"/>
      <c r="H186" s="16"/>
      <c r="I186" s="16"/>
      <c r="J186" s="16">
        <f t="shared" si="43"/>
        <v>0</v>
      </c>
      <c r="K186" s="16"/>
      <c r="L186" s="16"/>
      <c r="M186" s="16"/>
      <c r="N186" s="16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+(J186*D186)+(O186*E186)+(X186*'March 5 23 payroll'!$AI$3)+Y186</f>
        <v>0</v>
      </c>
      <c r="AA186" s="31" t="s">
        <v>116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31" t="s">
        <v>185</v>
      </c>
      <c r="B187" s="31" t="s">
        <v>124</v>
      </c>
      <c r="C187" s="31">
        <v>8</v>
      </c>
      <c r="D187" s="33">
        <v>29</v>
      </c>
      <c r="E187" s="30">
        <v>25</v>
      </c>
      <c r="I187" s="16"/>
      <c r="J187" s="16">
        <f t="shared" si="43"/>
        <v>0</v>
      </c>
      <c r="K187" s="16"/>
      <c r="L187" s="16"/>
      <c r="M187" s="16"/>
      <c r="N187" s="16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+(J187*D187)+(O187*E187)+(X187*'March 5 23 payroll'!$AI$3)+Y187</f>
        <v>0</v>
      </c>
      <c r="AA187" s="31" t="s">
        <v>116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31" t="s">
        <v>207</v>
      </c>
      <c r="B188" s="31" t="s">
        <v>429</v>
      </c>
      <c r="C188" s="31">
        <v>8</v>
      </c>
      <c r="D188" s="33">
        <v>29</v>
      </c>
      <c r="E188" s="30">
        <v>25</v>
      </c>
      <c r="G188" s="16"/>
      <c r="H188" s="16"/>
      <c r="I188" s="16"/>
      <c r="J188" s="16">
        <f t="shared" si="43"/>
        <v>0</v>
      </c>
      <c r="K188" s="16"/>
      <c r="L188" s="16"/>
      <c r="M188" s="16"/>
      <c r="N188" s="16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+(J188*D188)+(O188*E188)+(X188*'March 5 23 payroll'!$AI$3)+Y188</f>
        <v>0</v>
      </c>
      <c r="AA188" t="s">
        <v>116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31" t="s">
        <v>22</v>
      </c>
      <c r="B189" s="31" t="s">
        <v>149</v>
      </c>
      <c r="C189" s="31">
        <v>8</v>
      </c>
      <c r="D189" s="33">
        <v>29</v>
      </c>
      <c r="E189" s="30">
        <v>25</v>
      </c>
      <c r="H189" s="16"/>
      <c r="I189" s="16"/>
      <c r="J189" s="16">
        <f t="shared" si="43"/>
        <v>0</v>
      </c>
      <c r="K189" s="16"/>
      <c r="L189" s="16"/>
      <c r="M189" s="16"/>
      <c r="N189" s="16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+(J189*D189)+(O189*E189)+(X189*'March 5 23 payroll'!$AI$3)+Y189</f>
        <v>0</v>
      </c>
      <c r="AA189" s="31" t="s">
        <v>116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31" t="s">
        <v>409</v>
      </c>
      <c r="B190" s="31" t="s">
        <v>149</v>
      </c>
      <c r="C190" s="31">
        <v>8</v>
      </c>
      <c r="D190" s="33">
        <v>29</v>
      </c>
      <c r="E190" s="30">
        <v>25</v>
      </c>
      <c r="H190" s="16"/>
      <c r="I190" s="16"/>
      <c r="J190" s="16">
        <f t="shared" si="43"/>
        <v>0</v>
      </c>
      <c r="K190" s="16"/>
      <c r="L190" s="16"/>
      <c r="M190" s="16"/>
      <c r="N190" s="16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+(J190*D190)+(O190*E190)+(X190*'March 5 23 payroll'!$AI$3)+Y190</f>
        <v>0</v>
      </c>
      <c r="AA190" t="s">
        <v>116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31" t="s">
        <v>22</v>
      </c>
      <c r="B191" s="31" t="s">
        <v>179</v>
      </c>
      <c r="C191" s="31">
        <v>6</v>
      </c>
      <c r="D191" s="33">
        <v>40</v>
      </c>
      <c r="E191" s="30">
        <v>29</v>
      </c>
      <c r="J191" s="16">
        <f t="shared" si="43"/>
        <v>0</v>
      </c>
      <c r="K191" s="16"/>
      <c r="L191" s="16"/>
      <c r="M191" s="16"/>
      <c r="N191" s="16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+(J191*D191)+(O191*E191)+(X191*'March 5 23 payroll'!$AI$3)+Y191</f>
        <v>0</v>
      </c>
      <c r="AA191" s="31" t="s">
        <v>116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+'March 5 23 payroll'!J60+'March 5 23 payroll'!O60</f>
        <v>0</v>
      </c>
      <c r="AE192" s="18"/>
      <c r="AF192" s="15"/>
      <c r="AG192" s="16"/>
    </row>
    <row r="193" spans="1:33" x14ac:dyDescent="0.25">
      <c r="A193" s="31" t="s">
        <v>121</v>
      </c>
      <c r="B193" s="31" t="s">
        <v>83</v>
      </c>
      <c r="C193" s="31">
        <v>6</v>
      </c>
      <c r="D193" s="33">
        <v>40</v>
      </c>
      <c r="E193" s="30">
        <v>29</v>
      </c>
      <c r="I193" s="16"/>
      <c r="J193" s="16">
        <f t="shared" ref="J193:J200" si="47">COUNT(F193:I193)</f>
        <v>0</v>
      </c>
      <c r="L193" s="16"/>
      <c r="M193" s="16"/>
      <c r="O193" s="16">
        <f t="shared" ref="O193:O200" si="48">COUNT(K193:N193)</f>
        <v>0</v>
      </c>
      <c r="V193" s="16"/>
      <c r="W193" s="16"/>
      <c r="X193" s="16">
        <f t="shared" ref="X193:X200" si="49">COUNT(P193:W193)</f>
        <v>0</v>
      </c>
      <c r="Y193" s="18"/>
      <c r="Z193" s="21">
        <f>+(J193*D193)+(O193*E193)+(X193*'March 5 23 payroll'!$AI$3)+Y193</f>
        <v>0</v>
      </c>
      <c r="AA193" s="31" t="s">
        <v>116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31" t="s">
        <v>362</v>
      </c>
      <c r="B194" s="31" t="s">
        <v>363</v>
      </c>
      <c r="C194" s="31">
        <v>8</v>
      </c>
      <c r="D194" s="33">
        <v>29</v>
      </c>
      <c r="E194" s="30">
        <v>25</v>
      </c>
      <c r="G194" s="16"/>
      <c r="H194" s="16"/>
      <c r="I194" s="16"/>
      <c r="J194" s="16">
        <f t="shared" si="47"/>
        <v>0</v>
      </c>
      <c r="K194" s="16"/>
      <c r="L194" s="16"/>
      <c r="M194" s="16"/>
      <c r="N194" s="16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+(J194*D194)+(O194*E194)+(X194*'March 5 23 payroll'!$AI$3)+Y194</f>
        <v>0</v>
      </c>
      <c r="AA194" s="31" t="s">
        <v>116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t="s">
        <v>407</v>
      </c>
      <c r="B195" t="s">
        <v>226</v>
      </c>
      <c r="C195">
        <v>8</v>
      </c>
      <c r="D195" s="33">
        <v>29</v>
      </c>
      <c r="E195" s="30">
        <v>25</v>
      </c>
      <c r="J195" s="16">
        <f t="shared" si="47"/>
        <v>0</v>
      </c>
      <c r="L195" s="16"/>
      <c r="M195" s="16"/>
      <c r="N195" s="16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+(J195*D195)+(O195*E195)+(X195*'March 5 23 payroll'!$AI$3)+Y195</f>
        <v>0</v>
      </c>
      <c r="AA195" t="s">
        <v>116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31" t="s">
        <v>170</v>
      </c>
      <c r="B196" s="31" t="s">
        <v>226</v>
      </c>
      <c r="C196" s="31">
        <v>6</v>
      </c>
      <c r="D196" s="33">
        <v>40</v>
      </c>
      <c r="E196" s="30">
        <v>29</v>
      </c>
      <c r="I196" s="16"/>
      <c r="J196" s="16">
        <f t="shared" si="47"/>
        <v>0</v>
      </c>
      <c r="L196" s="16"/>
      <c r="M196" s="16"/>
      <c r="N196" s="16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+(J196*D196)+(O196*E196)+(X196*'March 5 23 payroll'!$AI$3)+Y196</f>
        <v>0</v>
      </c>
      <c r="AA196" s="31" t="s">
        <v>116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31" t="s">
        <v>54</v>
      </c>
      <c r="B197" s="31" t="s">
        <v>55</v>
      </c>
      <c r="C197" s="31">
        <v>6</v>
      </c>
      <c r="D197" s="33">
        <v>40</v>
      </c>
      <c r="E197" s="30">
        <v>29</v>
      </c>
      <c r="J197" s="16">
        <f t="shared" si="47"/>
        <v>0</v>
      </c>
      <c r="K197" s="16"/>
      <c r="L197" s="16"/>
      <c r="M197" s="16"/>
      <c r="N197" s="16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+(J197*D197)+(O197*E197)+(X197*'March 5 23 payroll'!$AI$3)+Y197</f>
        <v>0</v>
      </c>
      <c r="AA197" s="31" t="s">
        <v>116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31" t="s">
        <v>9</v>
      </c>
      <c r="B198" s="31" t="s">
        <v>436</v>
      </c>
      <c r="C198" s="31">
        <v>8</v>
      </c>
      <c r="D198" s="33">
        <v>29</v>
      </c>
      <c r="E198" s="30">
        <v>25</v>
      </c>
      <c r="F198" s="16"/>
      <c r="G198" s="16"/>
      <c r="H198" s="16"/>
      <c r="I198" s="29"/>
      <c r="J198" s="16">
        <f t="shared" si="47"/>
        <v>0</v>
      </c>
      <c r="K198" s="16"/>
      <c r="L198" s="16"/>
      <c r="M198" s="16"/>
      <c r="N198" s="16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+(J198*D198)+(O198*E198)+(X198*'March 5 23 payroll'!$AI$3)+Y198</f>
        <v>0</v>
      </c>
      <c r="AA198" t="s">
        <v>116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31" t="s">
        <v>187</v>
      </c>
      <c r="B199" s="31" t="s">
        <v>186</v>
      </c>
      <c r="C199" s="31">
        <v>6</v>
      </c>
      <c r="D199" s="33">
        <v>40</v>
      </c>
      <c r="E199" s="30">
        <v>29</v>
      </c>
      <c r="H199" s="16"/>
      <c r="I199" s="29"/>
      <c r="J199" s="16">
        <f t="shared" si="47"/>
        <v>0</v>
      </c>
      <c r="K199" s="16"/>
      <c r="L199" s="16"/>
      <c r="M199" s="16"/>
      <c r="N199" s="16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+(J199*D199)+(O199*E199)+(X199*'March 5 23 payroll'!$AI$3)+Y199</f>
        <v>0</v>
      </c>
      <c r="AA199" s="31" t="s">
        <v>116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31" t="s">
        <v>51</v>
      </c>
      <c r="B200" s="31" t="s">
        <v>186</v>
      </c>
      <c r="C200" s="31">
        <v>6</v>
      </c>
      <c r="D200" s="33">
        <v>40</v>
      </c>
      <c r="E200" s="30">
        <v>29</v>
      </c>
      <c r="H200" s="16"/>
      <c r="I200" s="29"/>
      <c r="J200" s="16">
        <f t="shared" si="47"/>
        <v>0</v>
      </c>
      <c r="K200" s="16"/>
      <c r="L200" s="16"/>
      <c r="M200" s="16"/>
      <c r="N200" s="16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+(J200*D200)+(O200*E200)+(X200*'March 5 23 payroll'!$AI$3)+Y200</f>
        <v>0</v>
      </c>
      <c r="AA200" t="s">
        <v>116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31" t="s">
        <v>34</v>
      </c>
      <c r="B202" s="31" t="s">
        <v>61</v>
      </c>
    </row>
    <row r="203" spans="1:33" x14ac:dyDescent="0.25">
      <c r="A203" s="31" t="s">
        <v>370</v>
      </c>
      <c r="B203" s="31" t="s">
        <v>281</v>
      </c>
    </row>
    <row r="204" spans="1:33" x14ac:dyDescent="0.25">
      <c r="A204" s="31" t="s">
        <v>385</v>
      </c>
      <c r="B204" s="31" t="s">
        <v>281</v>
      </c>
    </row>
    <row r="205" spans="1:33" x14ac:dyDescent="0.25">
      <c r="A205" s="31" t="s">
        <v>240</v>
      </c>
      <c r="B205" s="31" t="s">
        <v>94</v>
      </c>
    </row>
    <row r="206" spans="1:33" x14ac:dyDescent="0.25">
      <c r="A206" s="31" t="s">
        <v>1</v>
      </c>
      <c r="B206" s="31" t="s">
        <v>94</v>
      </c>
    </row>
    <row r="207" spans="1:33" x14ac:dyDescent="0.25">
      <c r="A207" s="31" t="s">
        <v>121</v>
      </c>
      <c r="B207" s="31" t="s">
        <v>94</v>
      </c>
    </row>
    <row r="208" spans="1:33" x14ac:dyDescent="0.25">
      <c r="A208" t="s">
        <v>308</v>
      </c>
      <c r="B208" t="s">
        <v>458</v>
      </c>
    </row>
    <row r="209" spans="1:27" x14ac:dyDescent="0.25">
      <c r="A209" s="31" t="s">
        <v>0</v>
      </c>
      <c r="B209" s="31" t="s">
        <v>439</v>
      </c>
    </row>
    <row r="210" spans="1:27" x14ac:dyDescent="0.25">
      <c r="A210" s="31" t="s">
        <v>183</v>
      </c>
      <c r="B210" s="31" t="s">
        <v>184</v>
      </c>
    </row>
    <row r="211" spans="1:27" x14ac:dyDescent="0.25">
      <c r="A211" s="31" t="s">
        <v>214</v>
      </c>
      <c r="B211" s="31" t="s">
        <v>184</v>
      </c>
    </row>
    <row r="212" spans="1:27" x14ac:dyDescent="0.25">
      <c r="A212" s="31" t="s">
        <v>243</v>
      </c>
      <c r="B212" s="31" t="s">
        <v>421</v>
      </c>
    </row>
    <row r="213" spans="1:27" x14ac:dyDescent="0.25">
      <c r="A213" s="31" t="s">
        <v>422</v>
      </c>
      <c r="B213" s="31" t="s">
        <v>423</v>
      </c>
    </row>
    <row r="214" spans="1:27" x14ac:dyDescent="0.25">
      <c r="A214" s="31" t="s">
        <v>424</v>
      </c>
      <c r="B214" s="31" t="s">
        <v>425</v>
      </c>
    </row>
    <row r="215" spans="1:27" x14ac:dyDescent="0.25">
      <c r="A215" t="s">
        <v>290</v>
      </c>
      <c r="B215" t="s">
        <v>291</v>
      </c>
    </row>
    <row r="216" spans="1:27" x14ac:dyDescent="0.25">
      <c r="A216" s="31" t="s">
        <v>415</v>
      </c>
      <c r="B216" s="31" t="s">
        <v>416</v>
      </c>
    </row>
    <row r="217" spans="1:27" x14ac:dyDescent="0.25">
      <c r="A217" s="31" t="s">
        <v>141</v>
      </c>
      <c r="B217" s="31" t="s">
        <v>71</v>
      </c>
    </row>
    <row r="218" spans="1:27" x14ac:dyDescent="0.25">
      <c r="A218" s="31" t="s">
        <v>253</v>
      </c>
      <c r="B218" s="31" t="s">
        <v>71</v>
      </c>
    </row>
    <row r="219" spans="1:27" x14ac:dyDescent="0.25">
      <c r="A219" s="31" t="s">
        <v>70</v>
      </c>
      <c r="B219" s="31" t="s">
        <v>71</v>
      </c>
    </row>
    <row r="220" spans="1:27" x14ac:dyDescent="0.25">
      <c r="A220" s="31" t="s">
        <v>29</v>
      </c>
      <c r="B220" s="31" t="s">
        <v>30</v>
      </c>
      <c r="E220" s="16"/>
      <c r="F220" s="16"/>
      <c r="G220" s="16">
        <f>COUNT(C220:F220)</f>
        <v>0</v>
      </c>
      <c r="H220" s="16"/>
      <c r="I220" s="16"/>
      <c r="J220" s="16"/>
      <c r="L220" s="16">
        <f>COUNT(H220:K220)</f>
        <v>0</v>
      </c>
      <c r="Q220" s="16"/>
      <c r="R220" s="16"/>
      <c r="S220" s="16"/>
      <c r="T220" s="16"/>
      <c r="U220" s="16">
        <f>COUNT(M220:T220)</f>
        <v>0</v>
      </c>
      <c r="V220" s="18"/>
      <c r="W220" s="21">
        <f>+(G220*40)+(L220*30)+(U220*30)</f>
        <v>0</v>
      </c>
      <c r="X220" s="31" t="s">
        <v>116</v>
      </c>
      <c r="Y220" s="15"/>
      <c r="Z220" s="18"/>
      <c r="AA220" s="16"/>
    </row>
    <row r="221" spans="1:27" x14ac:dyDescent="0.25">
      <c r="A221" t="s">
        <v>435</v>
      </c>
      <c r="B221" t="s">
        <v>432</v>
      </c>
      <c r="E221" s="16"/>
      <c r="F221" s="16"/>
      <c r="G221" s="16">
        <f>COUNT(C221:F221)</f>
        <v>0</v>
      </c>
      <c r="H221" s="16"/>
      <c r="I221" s="16"/>
      <c r="J221" s="16"/>
      <c r="K221" s="16"/>
      <c r="L221" s="16">
        <f>COUNT(H221:K221)</f>
        <v>0</v>
      </c>
      <c r="Q221" s="16"/>
      <c r="R221" s="16"/>
      <c r="S221" s="16"/>
      <c r="T221" s="16"/>
      <c r="U221" s="16">
        <f>COUNT(M221:T221)</f>
        <v>0</v>
      </c>
      <c r="V221" s="18"/>
      <c r="W221" s="21">
        <f>+(G221*40)+(L221*30)+(U221*30)</f>
        <v>0</v>
      </c>
      <c r="X221" t="s">
        <v>116</v>
      </c>
      <c r="Y221" s="15"/>
      <c r="Z221" s="22"/>
      <c r="AA221" s="16"/>
    </row>
    <row r="222" spans="1:27" x14ac:dyDescent="0.25">
      <c r="A222" s="31" t="s">
        <v>56</v>
      </c>
      <c r="B222" s="31" t="s">
        <v>57</v>
      </c>
      <c r="E222" s="16"/>
      <c r="F222" s="16"/>
      <c r="G222" s="16">
        <f>COUNT(C222:F222)</f>
        <v>0</v>
      </c>
      <c r="H222" s="16"/>
      <c r="I222" s="16"/>
      <c r="J222" s="16"/>
      <c r="K222" s="16"/>
      <c r="L222" s="16">
        <f>COUNT(H222:K222)</f>
        <v>0</v>
      </c>
      <c r="Q222" s="16"/>
      <c r="R222" s="16"/>
      <c r="S222" s="16"/>
      <c r="T222" s="16"/>
      <c r="U222" s="16">
        <f>COUNT(M222:T222)</f>
        <v>0</v>
      </c>
      <c r="V222" s="18"/>
      <c r="W222" s="21">
        <f>+(G222*40)+(L222*30)+(U222*30)</f>
        <v>0</v>
      </c>
      <c r="X222" s="31" t="s">
        <v>116</v>
      </c>
      <c r="Y222" s="15"/>
      <c r="Z222" s="18"/>
      <c r="AA222" s="16"/>
    </row>
    <row r="223" spans="1:27" x14ac:dyDescent="0.25">
      <c r="A223" s="31" t="s">
        <v>48</v>
      </c>
      <c r="B223" s="31" t="s">
        <v>84</v>
      </c>
      <c r="G223" s="16">
        <f>COUNT(C223:F223)</f>
        <v>0</v>
      </c>
      <c r="H223" s="16"/>
      <c r="I223" s="16"/>
      <c r="J223" s="16"/>
      <c r="L223" s="16">
        <f>COUNT(H223:K223)</f>
        <v>0</v>
      </c>
      <c r="Q223" s="16"/>
      <c r="R223" s="16"/>
      <c r="S223" s="16"/>
      <c r="T223" s="16"/>
      <c r="U223" s="16">
        <f>COUNT(M223:T223)</f>
        <v>0</v>
      </c>
      <c r="V223" s="18"/>
      <c r="W223" s="21">
        <f>+(G223*40)+(L223*30)+(U223*30)</f>
        <v>0</v>
      </c>
      <c r="X223" s="31" t="s">
        <v>116</v>
      </c>
      <c r="Y223" s="22"/>
      <c r="Z223" s="18"/>
      <c r="AA223" s="16"/>
    </row>
    <row r="224" spans="1:27" x14ac:dyDescent="0.25">
      <c r="A224" t="s">
        <v>269</v>
      </c>
      <c r="B224" t="s">
        <v>340</v>
      </c>
      <c r="D224" s="16"/>
      <c r="E224" s="16"/>
      <c r="F224" s="16"/>
      <c r="G224" s="16">
        <f>COUNT(C224:F224)</f>
        <v>0</v>
      </c>
      <c r="H224" s="16"/>
      <c r="I224" s="16"/>
      <c r="J224" s="16"/>
      <c r="K224" s="16"/>
      <c r="L224" s="16">
        <f>COUNT(H224:K224)</f>
        <v>0</v>
      </c>
      <c r="N224" s="16"/>
      <c r="P224" s="16"/>
      <c r="Q224" s="16"/>
      <c r="R224" s="16"/>
      <c r="S224" s="16"/>
      <c r="T224" s="16"/>
      <c r="U224" s="16">
        <f>COUNT(M224:T224)</f>
        <v>0</v>
      </c>
      <c r="V224" s="18"/>
      <c r="W224" s="21">
        <f>+(G224*40)+(L224*30)+(U224*30)</f>
        <v>0</v>
      </c>
      <c r="X224" s="31" t="s">
        <v>369</v>
      </c>
      <c r="Y224" s="22"/>
      <c r="Z224" s="22"/>
      <c r="AA224" s="16"/>
    </row>
    <row r="225" spans="1:32" x14ac:dyDescent="0.25">
      <c r="A225" s="31" t="s">
        <v>325</v>
      </c>
      <c r="B225" s="31" t="s">
        <v>188</v>
      </c>
      <c r="C225" s="31">
        <v>8</v>
      </c>
      <c r="D225" s="33">
        <v>29</v>
      </c>
      <c r="E225" s="30">
        <v>25</v>
      </c>
      <c r="H225" s="16"/>
      <c r="I225" s="16"/>
      <c r="J225" s="16">
        <f t="shared" ref="J225:J265" si="51">COUNT(F225:I225)</f>
        <v>0</v>
      </c>
      <c r="K225" s="16"/>
      <c r="L225" s="16"/>
      <c r="M225" s="16"/>
      <c r="N225" s="16"/>
      <c r="O225" s="16">
        <f t="shared" ref="O225:O265" si="52">COUNT(K225:N225)</f>
        <v>0</v>
      </c>
      <c r="R225" s="16"/>
      <c r="T225" s="16"/>
      <c r="U225" s="16"/>
      <c r="V225" s="16"/>
      <c r="W225" s="16"/>
      <c r="X225" s="16">
        <f t="shared" ref="X225:X265" si="53">COUNT(P225:W225)</f>
        <v>0</v>
      </c>
      <c r="Y225" s="18"/>
      <c r="Z225" s="21">
        <f t="shared" ref="Z225:Z265" si="54">+(J225*40)+(O225*30)+(X225*30)</f>
        <v>0</v>
      </c>
      <c r="AA225" t="s">
        <v>116</v>
      </c>
      <c r="AB225" s="15"/>
      <c r="AC225" s="18"/>
      <c r="AD225" s="16"/>
      <c r="AE225" s="18"/>
    </row>
    <row r="226" spans="1:32" x14ac:dyDescent="0.25">
      <c r="A226" s="31" t="s">
        <v>141</v>
      </c>
      <c r="B226" s="31" t="s">
        <v>23</v>
      </c>
      <c r="C226" s="31">
        <v>6</v>
      </c>
      <c r="D226" s="33">
        <v>40</v>
      </c>
      <c r="E226" s="30">
        <v>29</v>
      </c>
      <c r="H226" s="16"/>
      <c r="I226" s="16"/>
      <c r="J226" s="16">
        <f t="shared" si="51"/>
        <v>0</v>
      </c>
      <c r="K226" s="16"/>
      <c r="L226" s="16"/>
      <c r="M226" s="16"/>
      <c r="N226" s="16"/>
      <c r="O226" s="16">
        <f t="shared" si="52"/>
        <v>0</v>
      </c>
      <c r="R226" s="16"/>
      <c r="T226" s="16"/>
      <c r="U226" s="16"/>
      <c r="V226" s="16"/>
      <c r="W226" s="16"/>
      <c r="X226" s="16">
        <f t="shared" si="53"/>
        <v>0</v>
      </c>
      <c r="Y226" s="18"/>
      <c r="Z226" s="21">
        <f t="shared" si="54"/>
        <v>0</v>
      </c>
      <c r="AA226" s="31" t="s">
        <v>116</v>
      </c>
      <c r="AB226" s="15"/>
      <c r="AC226" s="22"/>
      <c r="AD226" s="16"/>
      <c r="AE226" s="18"/>
      <c r="AF226" s="16"/>
    </row>
    <row r="227" spans="1:32" x14ac:dyDescent="0.25">
      <c r="A227" t="s">
        <v>465</v>
      </c>
      <c r="B227" t="s">
        <v>466</v>
      </c>
      <c r="C227" s="31">
        <v>8</v>
      </c>
      <c r="D227" s="33">
        <v>29</v>
      </c>
      <c r="E227" s="30">
        <v>25</v>
      </c>
      <c r="G227" s="16"/>
      <c r="H227" s="16"/>
      <c r="I227" s="16"/>
      <c r="J227" s="16">
        <f t="shared" si="51"/>
        <v>0</v>
      </c>
      <c r="K227" s="16"/>
      <c r="L227" s="16"/>
      <c r="M227" s="16"/>
      <c r="N227" s="16"/>
      <c r="O227" s="16">
        <f t="shared" si="52"/>
        <v>0</v>
      </c>
      <c r="Q227" s="16"/>
      <c r="S227" s="16"/>
      <c r="T227" s="16"/>
      <c r="U227" s="16"/>
      <c r="V227" s="16"/>
      <c r="W227" s="16"/>
      <c r="X227" s="16">
        <f t="shared" si="53"/>
        <v>0</v>
      </c>
      <c r="Y227" s="18"/>
      <c r="Z227" s="21">
        <f t="shared" si="54"/>
        <v>0</v>
      </c>
      <c r="AA227" t="s">
        <v>116</v>
      </c>
      <c r="AB227" s="1"/>
      <c r="AC227" s="22"/>
      <c r="AD227" s="16"/>
      <c r="AE227" s="18"/>
      <c r="AF227" s="16"/>
    </row>
    <row r="228" spans="1:32" x14ac:dyDescent="0.25">
      <c r="A228" s="31" t="s">
        <v>235</v>
      </c>
      <c r="B228" s="31" t="s">
        <v>236</v>
      </c>
      <c r="C228" s="31">
        <v>6</v>
      </c>
      <c r="D228" s="33">
        <v>40</v>
      </c>
      <c r="E228" s="30">
        <v>29</v>
      </c>
      <c r="F228" s="16"/>
      <c r="G228" s="16"/>
      <c r="H228" s="16"/>
      <c r="I228" s="16"/>
      <c r="J228" s="16">
        <f t="shared" si="51"/>
        <v>0</v>
      </c>
      <c r="K228" s="16"/>
      <c r="L228" s="16"/>
      <c r="M228" s="16"/>
      <c r="N228" s="16"/>
      <c r="O228" s="16">
        <f t="shared" si="52"/>
        <v>0</v>
      </c>
      <c r="P228" s="16"/>
      <c r="Q228" s="16"/>
      <c r="R228" s="16"/>
      <c r="S228" s="16"/>
      <c r="T228" s="16"/>
      <c r="U228" s="16"/>
      <c r="V228" s="16"/>
      <c r="W228" s="16"/>
      <c r="X228" s="16">
        <f t="shared" si="53"/>
        <v>0</v>
      </c>
      <c r="Y228" s="18"/>
      <c r="Z228" s="21">
        <f t="shared" si="54"/>
        <v>0</v>
      </c>
      <c r="AA228" t="s">
        <v>116</v>
      </c>
      <c r="AB228" s="15"/>
      <c r="AC228" s="18"/>
      <c r="AD228" s="16"/>
      <c r="AE228" s="18"/>
      <c r="AF228" s="16"/>
    </row>
    <row r="229" spans="1:32" x14ac:dyDescent="0.25">
      <c r="A229" t="s">
        <v>464</v>
      </c>
      <c r="B229" t="s">
        <v>191</v>
      </c>
      <c r="C229">
        <v>8</v>
      </c>
      <c r="D229" s="33">
        <v>29</v>
      </c>
      <c r="E229" s="30">
        <v>25</v>
      </c>
      <c r="G229" s="16"/>
      <c r="H229" s="16"/>
      <c r="I229" s="16"/>
      <c r="J229" s="16">
        <f t="shared" si="51"/>
        <v>0</v>
      </c>
      <c r="K229" s="16"/>
      <c r="L229" s="16"/>
      <c r="M229" s="16"/>
      <c r="N229" s="16"/>
      <c r="O229" s="16">
        <f t="shared" si="52"/>
        <v>0</v>
      </c>
      <c r="R229" s="16"/>
      <c r="T229" s="16"/>
      <c r="U229" s="16"/>
      <c r="V229" s="16"/>
      <c r="W229" s="16"/>
      <c r="X229" s="16">
        <f t="shared" si="53"/>
        <v>0</v>
      </c>
      <c r="Y229" s="18"/>
      <c r="Z229" s="21">
        <f t="shared" si="54"/>
        <v>0</v>
      </c>
      <c r="AA229" s="31" t="s">
        <v>116</v>
      </c>
      <c r="AB229" s="15"/>
      <c r="AC229" s="22"/>
      <c r="AD229" s="16"/>
    </row>
    <row r="230" spans="1:32" x14ac:dyDescent="0.25">
      <c r="A230" s="31" t="s">
        <v>469</v>
      </c>
      <c r="B230" s="31" t="s">
        <v>213</v>
      </c>
      <c r="C230" s="31">
        <v>8</v>
      </c>
      <c r="D230" s="33">
        <v>29</v>
      </c>
      <c r="E230" s="30">
        <v>25</v>
      </c>
      <c r="J230" s="16">
        <f t="shared" si="51"/>
        <v>0</v>
      </c>
      <c r="L230" s="16"/>
      <c r="M230" s="16"/>
      <c r="O230" s="16">
        <f t="shared" si="52"/>
        <v>0</v>
      </c>
      <c r="X230" s="16">
        <f t="shared" si="53"/>
        <v>0</v>
      </c>
      <c r="Y230" s="18"/>
      <c r="Z230" s="21">
        <f t="shared" si="54"/>
        <v>0</v>
      </c>
      <c r="AA230" s="31" t="s">
        <v>116</v>
      </c>
      <c r="AB230" s="15"/>
      <c r="AC230" s="18"/>
      <c r="AD230" s="16"/>
    </row>
    <row r="231" spans="1:32" x14ac:dyDescent="0.25">
      <c r="A231" t="s">
        <v>76</v>
      </c>
      <c r="B231" t="s">
        <v>77</v>
      </c>
      <c r="C231">
        <v>8</v>
      </c>
      <c r="D231" s="34">
        <v>29</v>
      </c>
      <c r="E231" s="3">
        <v>25</v>
      </c>
      <c r="I231" s="16"/>
      <c r="J231" s="16">
        <f t="shared" si="51"/>
        <v>0</v>
      </c>
      <c r="K231" s="16"/>
      <c r="L231" s="16"/>
      <c r="M231" s="16"/>
      <c r="N231" s="16"/>
      <c r="O231" s="16">
        <f t="shared" si="52"/>
        <v>0</v>
      </c>
      <c r="R231" s="16"/>
      <c r="T231" s="16"/>
      <c r="U231" s="16"/>
      <c r="V231" s="16"/>
      <c r="W231" s="16"/>
      <c r="X231" s="16">
        <f t="shared" si="53"/>
        <v>0</v>
      </c>
      <c r="Y231" s="18"/>
      <c r="Z231" s="21">
        <f t="shared" si="54"/>
        <v>0</v>
      </c>
      <c r="AA231" s="31" t="s">
        <v>116</v>
      </c>
      <c r="AB231" s="15"/>
      <c r="AC231" s="22"/>
      <c r="AD231" s="16"/>
    </row>
    <row r="232" spans="1:32" x14ac:dyDescent="0.25">
      <c r="A232" s="31" t="s">
        <v>3</v>
      </c>
      <c r="B232" s="31" t="s">
        <v>4</v>
      </c>
      <c r="C232" s="31">
        <v>6</v>
      </c>
      <c r="D232" s="33">
        <v>40</v>
      </c>
      <c r="E232" s="30">
        <v>29</v>
      </c>
      <c r="F232" s="16"/>
      <c r="G232" s="16"/>
      <c r="H232" s="16"/>
      <c r="I232" s="16"/>
      <c r="J232" s="16">
        <f t="shared" si="51"/>
        <v>0</v>
      </c>
      <c r="K232" s="16"/>
      <c r="L232" s="16"/>
      <c r="M232" s="16"/>
      <c r="N232" s="16"/>
      <c r="O232" s="16">
        <f t="shared" si="52"/>
        <v>0</v>
      </c>
      <c r="R232" s="16"/>
      <c r="T232" s="16"/>
      <c r="U232" s="16"/>
      <c r="V232" s="16"/>
      <c r="W232" s="16"/>
      <c r="X232" s="16">
        <f t="shared" si="53"/>
        <v>0</v>
      </c>
      <c r="Y232" s="18"/>
      <c r="Z232" s="21">
        <f t="shared" si="54"/>
        <v>0</v>
      </c>
      <c r="AA232" s="31" t="s">
        <v>116</v>
      </c>
      <c r="AB232" s="15"/>
      <c r="AC232" s="22"/>
      <c r="AD232" s="16"/>
    </row>
    <row r="233" spans="1:32" x14ac:dyDescent="0.25">
      <c r="A233" s="31" t="s">
        <v>345</v>
      </c>
      <c r="B233" s="31" t="s">
        <v>358</v>
      </c>
      <c r="C233" s="31">
        <v>8</v>
      </c>
      <c r="D233" s="33">
        <v>29</v>
      </c>
      <c r="E233" s="30">
        <v>25</v>
      </c>
      <c r="J233" s="16">
        <f t="shared" si="51"/>
        <v>0</v>
      </c>
      <c r="K233" s="16"/>
      <c r="L233" s="16"/>
      <c r="M233" s="16"/>
      <c r="N233" s="16"/>
      <c r="O233" s="16">
        <f t="shared" si="52"/>
        <v>0</v>
      </c>
      <c r="R233" s="16"/>
      <c r="T233" s="16"/>
      <c r="U233" s="16"/>
      <c r="V233" s="16"/>
      <c r="W233" s="16"/>
      <c r="X233" s="16">
        <f t="shared" si="53"/>
        <v>0</v>
      </c>
      <c r="Y233" s="18"/>
      <c r="Z233" s="21">
        <f t="shared" si="54"/>
        <v>0</v>
      </c>
      <c r="AA233" s="31" t="s">
        <v>116</v>
      </c>
      <c r="AB233" s="15"/>
      <c r="AC233" s="22"/>
      <c r="AD233" s="16"/>
    </row>
    <row r="234" spans="1:32" x14ac:dyDescent="0.25">
      <c r="A234" t="s">
        <v>454</v>
      </c>
      <c r="B234" t="s">
        <v>455</v>
      </c>
      <c r="C234">
        <v>8</v>
      </c>
      <c r="D234" s="33">
        <v>29</v>
      </c>
      <c r="E234" s="30">
        <v>25</v>
      </c>
      <c r="J234" s="16">
        <f t="shared" si="51"/>
        <v>0</v>
      </c>
      <c r="K234" s="16"/>
      <c r="L234" s="16"/>
      <c r="M234" s="16"/>
      <c r="N234" s="16"/>
      <c r="O234" s="16">
        <f t="shared" si="52"/>
        <v>0</v>
      </c>
      <c r="R234" s="16"/>
      <c r="T234" s="16"/>
      <c r="U234" s="16"/>
      <c r="V234" s="16"/>
      <c r="W234" s="16"/>
      <c r="X234" s="16">
        <f t="shared" si="53"/>
        <v>0</v>
      </c>
      <c r="Y234" s="18"/>
      <c r="Z234" s="21">
        <f t="shared" si="54"/>
        <v>0</v>
      </c>
      <c r="AA234" s="31" t="s">
        <v>116</v>
      </c>
      <c r="AB234" s="15"/>
      <c r="AC234" s="22"/>
      <c r="AD234" s="16"/>
    </row>
    <row r="235" spans="1:32" x14ac:dyDescent="0.25">
      <c r="A235" s="31" t="s">
        <v>7</v>
      </c>
      <c r="B235" s="31" t="s">
        <v>8</v>
      </c>
      <c r="C235" s="31">
        <v>5</v>
      </c>
      <c r="D235" s="33">
        <v>47</v>
      </c>
      <c r="E235" s="30">
        <v>32</v>
      </c>
      <c r="G235" s="16"/>
      <c r="H235" s="16"/>
      <c r="I235" s="16"/>
      <c r="J235" s="16">
        <f t="shared" si="51"/>
        <v>0</v>
      </c>
      <c r="K235" s="16"/>
      <c r="L235" s="16"/>
      <c r="M235" s="16"/>
      <c r="N235" s="16"/>
      <c r="O235" s="16">
        <f t="shared" si="52"/>
        <v>0</v>
      </c>
      <c r="R235" s="16"/>
      <c r="T235" s="16"/>
      <c r="U235" s="16"/>
      <c r="V235" s="16"/>
      <c r="W235" s="16"/>
      <c r="X235" s="16">
        <f t="shared" si="53"/>
        <v>0</v>
      </c>
      <c r="Y235" s="18"/>
      <c r="Z235" s="21">
        <f t="shared" si="54"/>
        <v>0</v>
      </c>
      <c r="AA235" s="31" t="s">
        <v>116</v>
      </c>
      <c r="AB235" s="22"/>
    </row>
    <row r="236" spans="1:32" x14ac:dyDescent="0.25">
      <c r="A236" t="s">
        <v>49</v>
      </c>
      <c r="B236" t="s">
        <v>459</v>
      </c>
      <c r="C236">
        <v>8</v>
      </c>
      <c r="D236" s="33">
        <v>29</v>
      </c>
      <c r="E236" s="30">
        <v>25</v>
      </c>
      <c r="F236" s="16"/>
      <c r="G236" s="16"/>
      <c r="H236" s="16"/>
      <c r="I236" s="16"/>
      <c r="J236" s="16">
        <f t="shared" si="51"/>
        <v>0</v>
      </c>
      <c r="L236" s="16"/>
      <c r="M236" s="16"/>
      <c r="N236" s="16"/>
      <c r="O236" s="16">
        <f t="shared" si="52"/>
        <v>0</v>
      </c>
      <c r="R236" s="16"/>
      <c r="T236" s="16"/>
      <c r="U236" s="16"/>
      <c r="V236" s="16"/>
      <c r="W236" s="16"/>
      <c r="X236" s="16">
        <f t="shared" si="53"/>
        <v>0</v>
      </c>
      <c r="Y236" s="18"/>
      <c r="Z236" s="21">
        <f t="shared" si="54"/>
        <v>0</v>
      </c>
      <c r="AA236" s="31" t="s">
        <v>116</v>
      </c>
      <c r="AB236" s="22"/>
    </row>
    <row r="237" spans="1:32" x14ac:dyDescent="0.25">
      <c r="A237" s="31" t="s">
        <v>85</v>
      </c>
      <c r="B237" s="31" t="s">
        <v>346</v>
      </c>
      <c r="C237" s="31">
        <v>8</v>
      </c>
      <c r="D237" s="33">
        <v>29</v>
      </c>
      <c r="E237" s="30">
        <v>25</v>
      </c>
      <c r="J237" s="16">
        <f t="shared" si="51"/>
        <v>0</v>
      </c>
      <c r="K237" s="16"/>
      <c r="L237" s="16"/>
      <c r="M237" s="16"/>
      <c r="N237" s="16"/>
      <c r="O237" s="16">
        <f t="shared" si="52"/>
        <v>0</v>
      </c>
      <c r="T237" s="16"/>
      <c r="U237" s="16"/>
      <c r="V237" s="16"/>
      <c r="W237" s="16"/>
      <c r="X237" s="16">
        <f t="shared" si="53"/>
        <v>0</v>
      </c>
      <c r="Y237" s="18"/>
      <c r="Z237" s="21">
        <f t="shared" si="54"/>
        <v>0</v>
      </c>
      <c r="AA237" s="31" t="s">
        <v>116</v>
      </c>
      <c r="AB237" s="8"/>
    </row>
    <row r="238" spans="1:32" x14ac:dyDescent="0.25">
      <c r="A238" s="31" t="s">
        <v>229</v>
      </c>
      <c r="B238" s="31" t="s">
        <v>379</v>
      </c>
      <c r="C238" s="31">
        <v>8</v>
      </c>
      <c r="D238" s="33">
        <v>29</v>
      </c>
      <c r="E238" s="30">
        <v>25</v>
      </c>
      <c r="I238" s="16"/>
      <c r="J238" s="16">
        <f t="shared" si="51"/>
        <v>0</v>
      </c>
      <c r="L238" s="16"/>
      <c r="M238" s="16"/>
      <c r="N238" s="16"/>
      <c r="O238" s="16">
        <f t="shared" si="52"/>
        <v>0</v>
      </c>
      <c r="T238" s="16"/>
      <c r="U238" s="16"/>
      <c r="V238" s="16"/>
      <c r="W238" s="16"/>
      <c r="X238" s="16">
        <f t="shared" si="53"/>
        <v>0</v>
      </c>
      <c r="Y238" s="18"/>
      <c r="Z238" s="21">
        <f t="shared" si="54"/>
        <v>0</v>
      </c>
      <c r="AA238" t="s">
        <v>173</v>
      </c>
      <c r="AB238" s="15"/>
    </row>
    <row r="239" spans="1:32" x14ac:dyDescent="0.25">
      <c r="A239" s="31" t="s">
        <v>14</v>
      </c>
      <c r="B239" s="31" t="s">
        <v>397</v>
      </c>
      <c r="C239" s="31">
        <v>8</v>
      </c>
      <c r="D239" s="33">
        <v>29</v>
      </c>
      <c r="E239" s="30">
        <v>25</v>
      </c>
      <c r="F239" s="16"/>
      <c r="G239" s="16"/>
      <c r="H239" s="16"/>
      <c r="I239" s="16"/>
      <c r="J239" s="16">
        <f t="shared" si="51"/>
        <v>0</v>
      </c>
      <c r="K239" s="16"/>
      <c r="L239" s="16"/>
      <c r="M239" s="16"/>
      <c r="N239" s="16"/>
      <c r="O239" s="16">
        <f t="shared" si="52"/>
        <v>0</v>
      </c>
      <c r="P239" s="16"/>
      <c r="Q239" s="16"/>
      <c r="R239" s="16"/>
      <c r="S239" s="16"/>
      <c r="T239" s="16"/>
      <c r="U239" s="16"/>
      <c r="V239" s="16"/>
      <c r="W239" s="16"/>
      <c r="X239" s="16">
        <f t="shared" si="53"/>
        <v>0</v>
      </c>
      <c r="Y239" s="18"/>
      <c r="Z239" s="21">
        <f t="shared" si="54"/>
        <v>0</v>
      </c>
      <c r="AA239" t="s">
        <v>116</v>
      </c>
      <c r="AB239" s="15"/>
    </row>
    <row r="240" spans="1:32" x14ac:dyDescent="0.25">
      <c r="A240" s="31" t="s">
        <v>395</v>
      </c>
      <c r="B240" s="31" t="s">
        <v>397</v>
      </c>
      <c r="C240" s="31">
        <v>8</v>
      </c>
      <c r="D240" s="33">
        <v>29</v>
      </c>
      <c r="E240" s="30">
        <v>25</v>
      </c>
      <c r="J240" s="16">
        <f t="shared" si="51"/>
        <v>0</v>
      </c>
      <c r="M240" s="16"/>
      <c r="N240" s="16"/>
      <c r="O240" s="16">
        <f t="shared" si="52"/>
        <v>0</v>
      </c>
      <c r="V240" s="16"/>
      <c r="W240" s="16"/>
      <c r="X240" s="16">
        <f t="shared" si="53"/>
        <v>0</v>
      </c>
      <c r="Y240" s="18"/>
      <c r="Z240" s="21">
        <f t="shared" si="54"/>
        <v>0</v>
      </c>
      <c r="AA240" t="s">
        <v>116</v>
      </c>
      <c r="AB240" s="1"/>
      <c r="AC240" s="15"/>
      <c r="AD240" s="16"/>
      <c r="AE240" s="18"/>
    </row>
    <row r="241" spans="1:33" x14ac:dyDescent="0.25">
      <c r="A241" s="31" t="s">
        <v>198</v>
      </c>
      <c r="B241" s="31" t="s">
        <v>199</v>
      </c>
      <c r="C241" s="31">
        <v>7</v>
      </c>
      <c r="D241" s="33">
        <v>34</v>
      </c>
      <c r="E241" s="30">
        <v>27</v>
      </c>
      <c r="J241" s="16">
        <f t="shared" si="51"/>
        <v>0</v>
      </c>
      <c r="L241" s="16"/>
      <c r="M241" s="16"/>
      <c r="N241" s="16"/>
      <c r="O241" s="16">
        <f t="shared" si="52"/>
        <v>0</v>
      </c>
      <c r="X241" s="16">
        <f t="shared" si="53"/>
        <v>0</v>
      </c>
      <c r="Y241" s="18"/>
      <c r="Z241" s="21">
        <f t="shared" si="54"/>
        <v>0</v>
      </c>
      <c r="AA241" s="31" t="s">
        <v>116</v>
      </c>
      <c r="AB241" s="15"/>
      <c r="AC241" s="15"/>
      <c r="AD241" s="16"/>
    </row>
    <row r="242" spans="1:33" x14ac:dyDescent="0.25">
      <c r="A242" s="31" t="s">
        <v>437</v>
      </c>
      <c r="B242" t="s">
        <v>428</v>
      </c>
      <c r="C242" s="31">
        <v>8</v>
      </c>
      <c r="D242" s="33">
        <v>29</v>
      </c>
      <c r="E242" s="30">
        <v>25</v>
      </c>
      <c r="I242" s="16"/>
      <c r="J242" s="16">
        <f t="shared" si="51"/>
        <v>0</v>
      </c>
      <c r="K242" s="16"/>
      <c r="L242" s="16"/>
      <c r="M242" s="16"/>
      <c r="N242" s="16"/>
      <c r="O242" s="16">
        <f t="shared" si="52"/>
        <v>0</v>
      </c>
      <c r="R242" s="16"/>
      <c r="T242" s="16"/>
      <c r="U242" s="16"/>
      <c r="V242" s="16"/>
      <c r="W242" s="16"/>
      <c r="X242" s="16">
        <f t="shared" si="53"/>
        <v>0</v>
      </c>
      <c r="Y242" s="18"/>
      <c r="Z242" s="21">
        <f t="shared" si="54"/>
        <v>0</v>
      </c>
      <c r="AA242" t="s">
        <v>116</v>
      </c>
      <c r="AB242" s="15"/>
      <c r="AC242" s="18"/>
      <c r="AD242" s="16"/>
      <c r="AE242" s="16"/>
      <c r="AF242" s="16"/>
      <c r="AG242" s="16"/>
    </row>
    <row r="243" spans="1:33" x14ac:dyDescent="0.25">
      <c r="A243" s="31" t="s">
        <v>376</v>
      </c>
      <c r="B243" s="31" t="s">
        <v>428</v>
      </c>
      <c r="C243" s="31">
        <v>8</v>
      </c>
      <c r="D243" s="33">
        <v>29</v>
      </c>
      <c r="E243" s="30">
        <v>25</v>
      </c>
      <c r="F243" s="16"/>
      <c r="G243" s="16"/>
      <c r="H243" s="16"/>
      <c r="I243" s="16"/>
      <c r="J243" s="16">
        <f t="shared" si="51"/>
        <v>0</v>
      </c>
      <c r="K243" s="16"/>
      <c r="L243" s="16"/>
      <c r="M243" s="16"/>
      <c r="N243" s="16"/>
      <c r="O243" s="16">
        <f t="shared" si="52"/>
        <v>0</v>
      </c>
      <c r="R243" s="16"/>
      <c r="T243" s="16"/>
      <c r="U243" s="16"/>
      <c r="V243" s="16"/>
      <c r="W243" s="16"/>
      <c r="X243" s="16">
        <f t="shared" si="53"/>
        <v>0</v>
      </c>
      <c r="Y243" s="18"/>
      <c r="Z243" s="21">
        <f t="shared" si="54"/>
        <v>0</v>
      </c>
      <c r="AA243" t="s">
        <v>116</v>
      </c>
      <c r="AB243" s="15"/>
      <c r="AC243" s="18"/>
      <c r="AD243" s="16"/>
      <c r="AE243" s="18"/>
      <c r="AF243" s="16"/>
      <c r="AG243" s="16"/>
    </row>
    <row r="244" spans="1:33" x14ac:dyDescent="0.25">
      <c r="A244" s="31" t="s">
        <v>427</v>
      </c>
      <c r="B244" s="31" t="s">
        <v>428</v>
      </c>
      <c r="C244" s="31">
        <v>8</v>
      </c>
      <c r="D244" s="33">
        <v>29</v>
      </c>
      <c r="E244" s="30">
        <v>25</v>
      </c>
      <c r="F244" s="16"/>
      <c r="G244" s="16"/>
      <c r="H244" s="16"/>
      <c r="I244" s="16"/>
      <c r="J244" s="16">
        <f t="shared" si="51"/>
        <v>0</v>
      </c>
      <c r="K244" s="16"/>
      <c r="L244" s="16"/>
      <c r="M244" s="16"/>
      <c r="N244" s="16"/>
      <c r="O244" s="16">
        <f t="shared" si="52"/>
        <v>0</v>
      </c>
      <c r="R244" s="16"/>
      <c r="T244" s="16"/>
      <c r="U244" s="16"/>
      <c r="V244" s="16"/>
      <c r="W244" s="16"/>
      <c r="X244" s="16">
        <f t="shared" si="53"/>
        <v>0</v>
      </c>
      <c r="Y244" s="18"/>
      <c r="Z244" s="21">
        <f t="shared" si="54"/>
        <v>0</v>
      </c>
      <c r="AA244" t="s">
        <v>116</v>
      </c>
      <c r="AB244" s="15"/>
      <c r="AC244" s="22"/>
      <c r="AD244" s="16"/>
      <c r="AE244" s="18"/>
      <c r="AF244" s="16"/>
      <c r="AG244" s="16"/>
    </row>
    <row r="245" spans="1:33" x14ac:dyDescent="0.25">
      <c r="A245" s="31" t="s">
        <v>45</v>
      </c>
      <c r="B245" s="31" t="s">
        <v>126</v>
      </c>
      <c r="C245" s="31">
        <v>8</v>
      </c>
      <c r="D245" s="33">
        <v>29</v>
      </c>
      <c r="E245" s="30">
        <v>25</v>
      </c>
      <c r="H245" s="16"/>
      <c r="I245" s="16"/>
      <c r="J245" s="16">
        <f t="shared" si="51"/>
        <v>0</v>
      </c>
      <c r="K245" s="16"/>
      <c r="L245" s="16"/>
      <c r="M245" s="16"/>
      <c r="N245" s="16"/>
      <c r="O245" s="16">
        <f t="shared" si="52"/>
        <v>0</v>
      </c>
      <c r="R245" s="16"/>
      <c r="T245" s="16"/>
      <c r="U245" s="16"/>
      <c r="V245" s="16"/>
      <c r="W245" s="16"/>
      <c r="X245" s="16">
        <f t="shared" si="53"/>
        <v>0</v>
      </c>
      <c r="Y245" s="18"/>
      <c r="Z245" s="21">
        <f t="shared" si="54"/>
        <v>0</v>
      </c>
      <c r="AA245" s="31" t="s">
        <v>116</v>
      </c>
      <c r="AB245" s="15"/>
      <c r="AC245" s="18"/>
      <c r="AD245" s="16"/>
      <c r="AE245" s="18"/>
      <c r="AF245" s="16"/>
      <c r="AG245" s="16"/>
    </row>
    <row r="246" spans="1:33" x14ac:dyDescent="0.25">
      <c r="A246" s="31" t="s">
        <v>288</v>
      </c>
      <c r="B246" s="31" t="s">
        <v>194</v>
      </c>
      <c r="C246" s="31">
        <v>8</v>
      </c>
      <c r="D246" s="33">
        <v>29</v>
      </c>
      <c r="E246" s="30">
        <v>25</v>
      </c>
      <c r="F246" s="16"/>
      <c r="G246" s="16"/>
      <c r="H246" s="16"/>
      <c r="I246" s="16"/>
      <c r="J246" s="16">
        <f t="shared" si="51"/>
        <v>0</v>
      </c>
      <c r="K246" s="16"/>
      <c r="L246" s="16"/>
      <c r="M246" s="16"/>
      <c r="N246" s="16"/>
      <c r="O246" s="16">
        <f t="shared" si="52"/>
        <v>0</v>
      </c>
      <c r="R246" s="16"/>
      <c r="T246" s="16"/>
      <c r="U246" s="16"/>
      <c r="V246" s="16"/>
      <c r="W246" s="16"/>
      <c r="X246" s="16">
        <f t="shared" si="53"/>
        <v>0</v>
      </c>
      <c r="Y246" s="18"/>
      <c r="Z246" s="21">
        <f t="shared" si="54"/>
        <v>0</v>
      </c>
      <c r="AA246" s="31" t="s">
        <v>116</v>
      </c>
      <c r="AB246" s="22"/>
      <c r="AC246" s="15"/>
      <c r="AD246" s="16"/>
      <c r="AE246" s="18"/>
      <c r="AF246" s="16"/>
      <c r="AG246" s="16"/>
    </row>
    <row r="247" spans="1:33" x14ac:dyDescent="0.25">
      <c r="A247" s="31" t="s">
        <v>374</v>
      </c>
      <c r="B247" s="31" t="s">
        <v>375</v>
      </c>
      <c r="C247" s="31">
        <v>8</v>
      </c>
      <c r="D247" s="33">
        <v>29</v>
      </c>
      <c r="E247" s="30">
        <v>25</v>
      </c>
      <c r="F247" s="16"/>
      <c r="G247" s="16"/>
      <c r="H247" s="16"/>
      <c r="I247" s="16"/>
      <c r="J247" s="16">
        <f t="shared" si="51"/>
        <v>0</v>
      </c>
      <c r="K247" s="16"/>
      <c r="L247" s="16"/>
      <c r="M247" s="16"/>
      <c r="N247" s="16"/>
      <c r="O247" s="16">
        <f t="shared" si="52"/>
        <v>0</v>
      </c>
      <c r="R247" s="16"/>
      <c r="T247" s="16"/>
      <c r="U247" s="16"/>
      <c r="V247" s="16"/>
      <c r="W247" s="16"/>
      <c r="X247" s="16">
        <f t="shared" si="53"/>
        <v>0</v>
      </c>
      <c r="Y247" s="18"/>
      <c r="Z247" s="21">
        <f t="shared" si="54"/>
        <v>0</v>
      </c>
      <c r="AA247" t="s">
        <v>116</v>
      </c>
      <c r="AB247" s="15"/>
      <c r="AC247" s="18"/>
      <c r="AD247" s="16"/>
    </row>
    <row r="248" spans="1:33" x14ac:dyDescent="0.25">
      <c r="A248" s="31" t="s">
        <v>383</v>
      </c>
      <c r="B248" s="31" t="s">
        <v>375</v>
      </c>
      <c r="C248" s="31">
        <v>8</v>
      </c>
      <c r="D248" s="33">
        <v>29</v>
      </c>
      <c r="E248" s="30">
        <v>25</v>
      </c>
      <c r="F248" s="16"/>
      <c r="G248" s="16"/>
      <c r="H248" s="16"/>
      <c r="I248" s="16"/>
      <c r="J248" s="16">
        <f t="shared" si="51"/>
        <v>0</v>
      </c>
      <c r="K248" s="16"/>
      <c r="L248" s="16"/>
      <c r="M248" s="16"/>
      <c r="N248" s="16"/>
      <c r="O248" s="16">
        <f t="shared" si="52"/>
        <v>0</v>
      </c>
      <c r="R248" s="16"/>
      <c r="T248" s="16"/>
      <c r="U248" s="16"/>
      <c r="V248" s="16"/>
      <c r="W248" s="16"/>
      <c r="X248" s="16">
        <f t="shared" si="53"/>
        <v>0</v>
      </c>
      <c r="Y248" s="18"/>
      <c r="Z248" s="21">
        <f t="shared" si="54"/>
        <v>0</v>
      </c>
      <c r="AA248" t="s">
        <v>116</v>
      </c>
      <c r="AB248" s="22"/>
      <c r="AC248" s="18"/>
      <c r="AD248" s="16"/>
    </row>
    <row r="249" spans="1:33" x14ac:dyDescent="0.25">
      <c r="A249" s="31" t="s">
        <v>80</v>
      </c>
      <c r="B249" s="31" t="s">
        <v>81</v>
      </c>
      <c r="C249" s="31">
        <v>6</v>
      </c>
      <c r="D249" s="33">
        <v>40</v>
      </c>
      <c r="E249" s="30">
        <v>29</v>
      </c>
      <c r="H249" s="16"/>
      <c r="I249" s="16"/>
      <c r="J249" s="16">
        <f t="shared" si="51"/>
        <v>0</v>
      </c>
      <c r="K249" s="16"/>
      <c r="L249" s="16"/>
      <c r="M249" s="16"/>
      <c r="N249" s="16"/>
      <c r="O249" s="16">
        <f t="shared" si="52"/>
        <v>0</v>
      </c>
      <c r="T249" s="16"/>
      <c r="U249" s="16"/>
      <c r="V249" s="16"/>
      <c r="W249" s="16"/>
      <c r="X249" s="16">
        <f t="shared" si="53"/>
        <v>0</v>
      </c>
      <c r="Y249" s="18"/>
      <c r="Z249" s="21">
        <f t="shared" si="54"/>
        <v>0</v>
      </c>
      <c r="AA249" s="31" t="s">
        <v>116</v>
      </c>
      <c r="AB249" s="22"/>
      <c r="AC249" s="18"/>
      <c r="AD249" s="16"/>
    </row>
    <row r="250" spans="1:33" x14ac:dyDescent="0.25">
      <c r="A250" s="31" t="s">
        <v>36</v>
      </c>
      <c r="B250" s="31" t="s">
        <v>299</v>
      </c>
      <c r="C250" s="31">
        <v>7</v>
      </c>
      <c r="D250" s="33">
        <v>34</v>
      </c>
      <c r="E250" s="30">
        <v>27</v>
      </c>
      <c r="H250" s="16"/>
      <c r="I250" s="16"/>
      <c r="J250" s="16">
        <f t="shared" si="51"/>
        <v>0</v>
      </c>
      <c r="K250" s="16"/>
      <c r="L250" s="16"/>
      <c r="M250" s="16"/>
      <c r="N250" s="16"/>
      <c r="O250" s="16">
        <f t="shared" si="52"/>
        <v>0</v>
      </c>
      <c r="U250" s="16"/>
      <c r="V250" s="16"/>
      <c r="W250" s="16"/>
      <c r="X250" s="16">
        <f t="shared" si="53"/>
        <v>0</v>
      </c>
      <c r="Y250" s="18"/>
      <c r="Z250" s="21">
        <f t="shared" si="54"/>
        <v>0</v>
      </c>
      <c r="AA250" s="31" t="s">
        <v>116</v>
      </c>
      <c r="AB250" s="1"/>
      <c r="AC250" s="18"/>
      <c r="AD250" s="16"/>
    </row>
    <row r="251" spans="1:33" x14ac:dyDescent="0.25">
      <c r="A251" s="31" t="s">
        <v>95</v>
      </c>
      <c r="B251" s="31" t="s">
        <v>426</v>
      </c>
      <c r="C251" s="31">
        <v>8</v>
      </c>
      <c r="D251" s="33">
        <v>29</v>
      </c>
      <c r="E251" s="30">
        <v>25</v>
      </c>
      <c r="H251" s="16"/>
      <c r="I251" s="16"/>
      <c r="J251" s="16">
        <f t="shared" si="51"/>
        <v>0</v>
      </c>
      <c r="M251" s="16"/>
      <c r="O251" s="16">
        <f t="shared" si="52"/>
        <v>0</v>
      </c>
      <c r="T251" s="16"/>
      <c r="U251" s="16"/>
      <c r="V251" s="16"/>
      <c r="W251" s="16"/>
      <c r="X251" s="16">
        <f t="shared" si="53"/>
        <v>0</v>
      </c>
      <c r="Y251" s="18"/>
      <c r="Z251" s="21">
        <f t="shared" si="54"/>
        <v>0</v>
      </c>
      <c r="AA251" t="s">
        <v>116</v>
      </c>
    </row>
    <row r="252" spans="1:33" x14ac:dyDescent="0.25">
      <c r="A252" s="31" t="s">
        <v>146</v>
      </c>
      <c r="B252" s="31" t="s">
        <v>147</v>
      </c>
      <c r="C252" s="31">
        <v>6</v>
      </c>
      <c r="D252" s="33">
        <v>40</v>
      </c>
      <c r="E252" s="30">
        <v>29</v>
      </c>
      <c r="I252" s="16"/>
      <c r="J252" s="16">
        <f t="shared" si="51"/>
        <v>0</v>
      </c>
      <c r="K252" s="16"/>
      <c r="L252" s="16"/>
      <c r="M252" s="16"/>
      <c r="N252" s="16"/>
      <c r="O252" s="16">
        <f t="shared" si="52"/>
        <v>0</v>
      </c>
      <c r="V252" s="16"/>
      <c r="W252" s="16"/>
      <c r="X252" s="16">
        <f t="shared" si="53"/>
        <v>0</v>
      </c>
      <c r="Y252" s="18"/>
      <c r="Z252" s="21">
        <f t="shared" si="54"/>
        <v>0</v>
      </c>
      <c r="AA252" s="31" t="s">
        <v>116</v>
      </c>
    </row>
    <row r="253" spans="1:33" x14ac:dyDescent="0.25">
      <c r="A253" s="31" t="s">
        <v>28</v>
      </c>
      <c r="B253" s="31" t="s">
        <v>380</v>
      </c>
      <c r="C253" s="31">
        <v>8</v>
      </c>
      <c r="D253" s="33">
        <v>29</v>
      </c>
      <c r="E253" s="30">
        <v>25</v>
      </c>
      <c r="G253" s="16"/>
      <c r="H253" s="16"/>
      <c r="I253" s="16"/>
      <c r="J253" s="16">
        <f t="shared" si="51"/>
        <v>0</v>
      </c>
      <c r="K253" s="16"/>
      <c r="L253" s="16"/>
      <c r="M253" s="16"/>
      <c r="N253" s="16"/>
      <c r="O253" s="16">
        <f t="shared" si="52"/>
        <v>0</v>
      </c>
      <c r="R253" s="16"/>
      <c r="T253" s="16"/>
      <c r="U253" s="16"/>
      <c r="V253" s="16"/>
      <c r="W253" s="16"/>
      <c r="X253" s="16">
        <f t="shared" si="53"/>
        <v>0</v>
      </c>
      <c r="Y253" s="18"/>
      <c r="Z253" s="21">
        <f t="shared" si="54"/>
        <v>0</v>
      </c>
      <c r="AA253" s="31" t="s">
        <v>116</v>
      </c>
      <c r="AB253" s="15"/>
      <c r="AC253" s="18"/>
    </row>
    <row r="254" spans="1:33" x14ac:dyDescent="0.25">
      <c r="A254" t="s">
        <v>67</v>
      </c>
      <c r="B254" t="s">
        <v>471</v>
      </c>
      <c r="C254" s="31"/>
      <c r="D254" s="33"/>
      <c r="E254" s="30"/>
      <c r="G254" s="16"/>
      <c r="H254" s="16"/>
      <c r="I254" s="16"/>
      <c r="J254" s="16">
        <f t="shared" si="51"/>
        <v>0</v>
      </c>
      <c r="K254" s="16"/>
      <c r="L254" s="16"/>
      <c r="M254" s="16"/>
      <c r="N254" s="16"/>
      <c r="O254" s="16">
        <f t="shared" si="52"/>
        <v>0</v>
      </c>
      <c r="R254" s="16"/>
      <c r="T254" s="16"/>
      <c r="U254" s="16"/>
      <c r="V254" s="16"/>
      <c r="W254" s="16"/>
      <c r="X254" s="16">
        <f t="shared" si="53"/>
        <v>0</v>
      </c>
      <c r="Y254" s="18"/>
      <c r="Z254" s="21">
        <f t="shared" si="54"/>
        <v>0</v>
      </c>
      <c r="AA254" t="s">
        <v>116</v>
      </c>
      <c r="AB254" s="15"/>
      <c r="AC254" s="18"/>
    </row>
    <row r="255" spans="1:33" x14ac:dyDescent="0.25">
      <c r="A255" s="31" t="s">
        <v>405</v>
      </c>
      <c r="B255" s="31" t="s">
        <v>88</v>
      </c>
      <c r="C255" s="31">
        <v>8</v>
      </c>
      <c r="D255" s="33">
        <v>29</v>
      </c>
      <c r="E255" s="30">
        <v>25</v>
      </c>
      <c r="I255" s="16"/>
      <c r="J255" s="16">
        <f t="shared" si="51"/>
        <v>0</v>
      </c>
      <c r="K255" s="16"/>
      <c r="L255" s="16"/>
      <c r="M255" s="16"/>
      <c r="N255" s="16"/>
      <c r="O255" s="16">
        <f t="shared" si="52"/>
        <v>0</v>
      </c>
      <c r="S255" s="16"/>
      <c r="U255" s="16"/>
      <c r="V255" s="16"/>
      <c r="W255" s="16"/>
      <c r="X255" s="16">
        <f t="shared" si="53"/>
        <v>0</v>
      </c>
      <c r="Y255" s="18"/>
      <c r="Z255" s="21">
        <f t="shared" si="54"/>
        <v>0</v>
      </c>
      <c r="AA255" t="s">
        <v>116</v>
      </c>
      <c r="AB255" s="22"/>
      <c r="AC255" s="18"/>
    </row>
    <row r="256" spans="1:33" x14ac:dyDescent="0.25">
      <c r="A256" t="s">
        <v>49</v>
      </c>
      <c r="B256" t="s">
        <v>50</v>
      </c>
      <c r="C256">
        <v>6</v>
      </c>
      <c r="D256" s="33">
        <v>40</v>
      </c>
      <c r="E256" s="30">
        <v>29</v>
      </c>
      <c r="H256" s="16"/>
      <c r="I256" s="16"/>
      <c r="J256" s="16">
        <f t="shared" si="51"/>
        <v>0</v>
      </c>
      <c r="L256" s="16"/>
      <c r="M256" s="16"/>
      <c r="N256" s="16"/>
      <c r="O256" s="16">
        <f t="shared" si="52"/>
        <v>0</v>
      </c>
      <c r="R256" s="16"/>
      <c r="T256" s="16"/>
      <c r="U256" s="16"/>
      <c r="V256" s="16"/>
      <c r="W256" s="16"/>
      <c r="X256" s="16">
        <f t="shared" si="53"/>
        <v>0</v>
      </c>
      <c r="Y256" s="18"/>
      <c r="Z256" s="21">
        <f t="shared" si="54"/>
        <v>0</v>
      </c>
      <c r="AA256" t="s">
        <v>116</v>
      </c>
      <c r="AB256" s="15"/>
      <c r="AC256" s="18"/>
      <c r="AD256" s="16"/>
      <c r="AE256" s="18"/>
    </row>
    <row r="257" spans="1:32" x14ac:dyDescent="0.25">
      <c r="A257" t="s">
        <v>467</v>
      </c>
      <c r="B257" t="s">
        <v>468</v>
      </c>
      <c r="D257" s="33"/>
      <c r="E257" s="30"/>
      <c r="H257" s="16"/>
      <c r="I257" s="16"/>
      <c r="J257" s="16">
        <f t="shared" si="51"/>
        <v>0</v>
      </c>
      <c r="L257" s="16"/>
      <c r="M257" s="16"/>
      <c r="N257" s="16"/>
      <c r="O257" s="16">
        <f t="shared" si="52"/>
        <v>0</v>
      </c>
      <c r="R257" s="16"/>
      <c r="T257" s="16"/>
      <c r="U257" s="16"/>
      <c r="V257" s="16"/>
      <c r="W257" s="16"/>
      <c r="X257" s="16">
        <f t="shared" si="53"/>
        <v>0</v>
      </c>
      <c r="Y257" s="18"/>
      <c r="Z257" s="21">
        <f t="shared" si="54"/>
        <v>0</v>
      </c>
      <c r="AA257" s="1" t="s">
        <v>116</v>
      </c>
      <c r="AB257" s="15"/>
      <c r="AC257" s="18"/>
      <c r="AD257" s="16"/>
      <c r="AE257" s="18"/>
    </row>
    <row r="258" spans="1:32" x14ac:dyDescent="0.25">
      <c r="A258" s="31" t="s">
        <v>22</v>
      </c>
      <c r="B258" s="31" t="s">
        <v>293</v>
      </c>
      <c r="C258" s="31">
        <v>8</v>
      </c>
      <c r="D258" s="33">
        <v>29</v>
      </c>
      <c r="E258" s="30">
        <v>25</v>
      </c>
      <c r="H258" s="16"/>
      <c r="I258" s="16"/>
      <c r="J258" s="16">
        <f t="shared" si="51"/>
        <v>0</v>
      </c>
      <c r="L258" s="16"/>
      <c r="M258" s="16"/>
      <c r="N258" s="16"/>
      <c r="O258" s="16">
        <f t="shared" si="52"/>
        <v>0</v>
      </c>
      <c r="R258" s="16"/>
      <c r="U258" s="16"/>
      <c r="V258" s="16"/>
      <c r="W258" s="16"/>
      <c r="X258" s="16">
        <f t="shared" si="53"/>
        <v>0</v>
      </c>
      <c r="Y258" s="18"/>
      <c r="Z258" s="21">
        <f t="shared" si="54"/>
        <v>0</v>
      </c>
      <c r="AA258" s="31" t="s">
        <v>116</v>
      </c>
      <c r="AB258" s="1"/>
      <c r="AC258" s="18"/>
      <c r="AD258" s="16"/>
      <c r="AE258" s="18"/>
    </row>
    <row r="259" spans="1:32" x14ac:dyDescent="0.25">
      <c r="A259" s="31" t="s">
        <v>442</v>
      </c>
      <c r="B259" s="31" t="s">
        <v>443</v>
      </c>
      <c r="C259" s="31">
        <v>8</v>
      </c>
      <c r="D259" s="33">
        <v>29</v>
      </c>
      <c r="E259" s="30">
        <v>25</v>
      </c>
      <c r="H259" s="16"/>
      <c r="I259" s="16"/>
      <c r="J259" s="16">
        <f t="shared" si="51"/>
        <v>0</v>
      </c>
      <c r="K259" s="16"/>
      <c r="L259" s="16"/>
      <c r="M259" s="16"/>
      <c r="O259" s="16">
        <f t="shared" si="52"/>
        <v>0</v>
      </c>
      <c r="T259" s="16"/>
      <c r="U259" s="16"/>
      <c r="V259" s="16"/>
      <c r="W259" s="16"/>
      <c r="X259" s="16">
        <f t="shared" si="53"/>
        <v>0</v>
      </c>
      <c r="Y259" s="18"/>
      <c r="Z259" s="21">
        <f t="shared" si="54"/>
        <v>0</v>
      </c>
      <c r="AA259" t="s">
        <v>116</v>
      </c>
      <c r="AB259" s="15"/>
      <c r="AC259" s="22"/>
      <c r="AD259" s="16"/>
      <c r="AE259" s="18"/>
      <c r="AF259" s="16"/>
    </row>
    <row r="260" spans="1:32" x14ac:dyDescent="0.25">
      <c r="A260" t="s">
        <v>148</v>
      </c>
      <c r="B260" t="s">
        <v>33</v>
      </c>
      <c r="C260">
        <v>8</v>
      </c>
      <c r="D260" s="33">
        <v>29</v>
      </c>
      <c r="E260" s="30">
        <v>25</v>
      </c>
      <c r="F260" s="16"/>
      <c r="G260" s="16"/>
      <c r="H260" s="16"/>
      <c r="I260" s="16"/>
      <c r="J260" s="16">
        <f t="shared" si="51"/>
        <v>0</v>
      </c>
      <c r="K260" s="16"/>
      <c r="L260" s="16"/>
      <c r="M260" s="16"/>
      <c r="N260" s="16"/>
      <c r="O260" s="16">
        <f t="shared" si="52"/>
        <v>0</v>
      </c>
      <c r="R260" s="16"/>
      <c r="T260" s="16"/>
      <c r="U260" s="16"/>
      <c r="V260" s="16"/>
      <c r="W260" s="16"/>
      <c r="X260" s="16">
        <f t="shared" si="53"/>
        <v>0</v>
      </c>
      <c r="Y260" s="18"/>
      <c r="Z260" s="21">
        <f t="shared" si="54"/>
        <v>0</v>
      </c>
      <c r="AA260" s="31" t="s">
        <v>285</v>
      </c>
      <c r="AB260" s="15"/>
      <c r="AC260" s="22"/>
      <c r="AD260" s="16"/>
      <c r="AE260" s="18"/>
      <c r="AF260" s="16"/>
    </row>
    <row r="261" spans="1:32" x14ac:dyDescent="0.25">
      <c r="A261" t="s">
        <v>26</v>
      </c>
      <c r="B261" t="s">
        <v>27</v>
      </c>
      <c r="C261">
        <v>5</v>
      </c>
      <c r="D261" s="33">
        <v>47</v>
      </c>
      <c r="E261" s="30">
        <v>32</v>
      </c>
      <c r="I261" s="29"/>
      <c r="J261" s="16">
        <f t="shared" si="51"/>
        <v>0</v>
      </c>
      <c r="K261" s="16"/>
      <c r="L261" s="16"/>
      <c r="M261" s="16"/>
      <c r="N261" s="16"/>
      <c r="O261" s="16">
        <f t="shared" si="52"/>
        <v>0</v>
      </c>
      <c r="R261" s="16"/>
      <c r="U261" s="16"/>
      <c r="V261" s="16"/>
      <c r="W261" s="16"/>
      <c r="X261" s="16">
        <f t="shared" si="53"/>
        <v>0</v>
      </c>
      <c r="Y261" s="18"/>
      <c r="Z261" s="21">
        <f t="shared" si="54"/>
        <v>0</v>
      </c>
      <c r="AA261" t="s">
        <v>116</v>
      </c>
      <c r="AB261" s="15"/>
      <c r="AC261" s="16"/>
      <c r="AD261" s="16"/>
      <c r="AE261" s="18"/>
      <c r="AF261" s="16"/>
    </row>
    <row r="262" spans="1:32" x14ac:dyDescent="0.25">
      <c r="A262" s="31" t="s">
        <v>171</v>
      </c>
      <c r="B262" s="31" t="s">
        <v>172</v>
      </c>
      <c r="C262" s="31">
        <v>8</v>
      </c>
      <c r="D262" s="33">
        <v>29</v>
      </c>
      <c r="E262" s="30">
        <v>25</v>
      </c>
      <c r="I262" s="16"/>
      <c r="J262" s="16">
        <f t="shared" si="51"/>
        <v>0</v>
      </c>
      <c r="L262" s="16"/>
      <c r="M262" s="16"/>
      <c r="N262" s="16"/>
      <c r="O262" s="16">
        <f t="shared" si="52"/>
        <v>0</v>
      </c>
      <c r="S262" s="16"/>
      <c r="T262" s="16"/>
      <c r="U262" s="16"/>
      <c r="V262" s="16"/>
      <c r="W262" s="16"/>
      <c r="X262" s="16">
        <f t="shared" si="53"/>
        <v>0</v>
      </c>
      <c r="Y262" s="18"/>
      <c r="Z262" s="21">
        <f t="shared" si="54"/>
        <v>0</v>
      </c>
      <c r="AA262" s="31" t="s">
        <v>116</v>
      </c>
      <c r="AB262" s="16"/>
      <c r="AC262" s="16"/>
      <c r="AD262" s="16"/>
      <c r="AE262" s="24"/>
      <c r="AF262" s="16"/>
    </row>
    <row r="263" spans="1:32" x14ac:dyDescent="0.25">
      <c r="A263" s="31" t="s">
        <v>28</v>
      </c>
      <c r="B263" s="31" t="s">
        <v>220</v>
      </c>
      <c r="C263" s="31">
        <v>6</v>
      </c>
      <c r="D263" s="33">
        <v>40</v>
      </c>
      <c r="E263" s="30">
        <v>29</v>
      </c>
      <c r="J263" s="16">
        <f t="shared" si="51"/>
        <v>0</v>
      </c>
      <c r="L263" s="16"/>
      <c r="M263" s="16"/>
      <c r="N263" s="16"/>
      <c r="O263" s="16">
        <f t="shared" si="52"/>
        <v>0</v>
      </c>
      <c r="P263" s="16"/>
      <c r="Q263" s="16"/>
      <c r="R263" s="16"/>
      <c r="S263" s="16"/>
      <c r="T263" s="16"/>
      <c r="U263" s="16"/>
      <c r="V263" s="16"/>
      <c r="W263" s="16"/>
      <c r="X263" s="16">
        <f t="shared" si="53"/>
        <v>0</v>
      </c>
      <c r="Y263" s="18"/>
      <c r="Z263" s="21">
        <f t="shared" si="54"/>
        <v>0</v>
      </c>
      <c r="AA263" s="31" t="s">
        <v>116</v>
      </c>
      <c r="AB263" s="16"/>
      <c r="AC263" s="16"/>
      <c r="AD263" s="16"/>
      <c r="AE263" s="16"/>
      <c r="AF263" s="16"/>
    </row>
    <row r="264" spans="1:32" x14ac:dyDescent="0.25">
      <c r="A264" t="s">
        <v>456</v>
      </c>
      <c r="B264" t="s">
        <v>457</v>
      </c>
      <c r="C264">
        <v>8</v>
      </c>
      <c r="D264" s="33">
        <v>29</v>
      </c>
      <c r="E264" s="30">
        <v>25</v>
      </c>
      <c r="J264" s="16">
        <f t="shared" si="51"/>
        <v>0</v>
      </c>
      <c r="L264" s="16"/>
      <c r="M264" s="16"/>
      <c r="N264" s="16"/>
      <c r="O264" s="16">
        <f t="shared" si="52"/>
        <v>0</v>
      </c>
      <c r="P264" s="16"/>
      <c r="Q264" s="16"/>
      <c r="R264" s="16"/>
      <c r="S264" s="16"/>
      <c r="T264" s="16"/>
      <c r="U264" s="16"/>
      <c r="V264" s="16"/>
      <c r="W264" s="16"/>
      <c r="X264" s="16">
        <f t="shared" si="53"/>
        <v>0</v>
      </c>
      <c r="Y264" s="18"/>
      <c r="Z264" s="21">
        <f t="shared" si="54"/>
        <v>0</v>
      </c>
      <c r="AA264" t="s">
        <v>116</v>
      </c>
      <c r="AB264" s="15"/>
      <c r="AC264" s="16"/>
      <c r="AD264" s="16"/>
      <c r="AE264" s="16"/>
      <c r="AF264" s="16"/>
    </row>
    <row r="265" spans="1:32" x14ac:dyDescent="0.25">
      <c r="A265" t="s">
        <v>259</v>
      </c>
      <c r="B265" t="s">
        <v>46</v>
      </c>
      <c r="C265">
        <v>8</v>
      </c>
      <c r="D265" s="33">
        <v>29</v>
      </c>
      <c r="E265" s="30">
        <v>25</v>
      </c>
      <c r="J265" s="16">
        <f t="shared" si="51"/>
        <v>0</v>
      </c>
      <c r="L265" s="16"/>
      <c r="M265" s="16"/>
      <c r="N265" s="16"/>
      <c r="O265" s="16">
        <f t="shared" si="52"/>
        <v>0</v>
      </c>
      <c r="P265" s="16"/>
      <c r="Q265" s="16"/>
      <c r="R265" s="16"/>
      <c r="S265" s="16"/>
      <c r="T265" s="16"/>
      <c r="U265" s="16"/>
      <c r="V265" s="16"/>
      <c r="W265" s="16"/>
      <c r="X265" s="16">
        <f t="shared" si="53"/>
        <v>0</v>
      </c>
      <c r="Y265" s="18"/>
      <c r="Z265" s="21">
        <f t="shared" si="54"/>
        <v>0</v>
      </c>
      <c r="AA265" t="s">
        <v>116</v>
      </c>
      <c r="AB265" s="15"/>
      <c r="AC265" s="16"/>
      <c r="AD265" s="16"/>
      <c r="AE265" s="16"/>
      <c r="AF265" s="16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March 5 23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2021-11-13T19:36:21Z</cp:lastPrinted>
  <dcterms:created xsi:type="dcterms:W3CDTF">2012-03-12T15:50:40Z</dcterms:created>
  <dcterms:modified xsi:type="dcterms:W3CDTF">2023-03-14T17:23:04Z</dcterms:modified>
</cp:coreProperties>
</file>