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4\Referee payroll\"/>
    </mc:Choice>
  </mc:AlternateContent>
  <xr:revisionPtr revIDLastSave="0" documentId="13_ncr:1_{B034C0DC-8D3E-481F-BDEF-039302F45E3D}" xr6:coauthVersionLast="47" xr6:coauthVersionMax="47" xr10:uidLastSave="{00000000-0000-0000-0000-000000000000}"/>
  <bookViews>
    <workbookView xWindow="-110" yWindow="-110" windowWidth="19420" windowHeight="10300" tabRatio="787" firstSheet="1" activeTab="3" xr2:uid="{00000000-000D-0000-FFFF-FFFF00000000}"/>
  </bookViews>
  <sheets>
    <sheet name="Game Reports" sheetId="1" r:id="rId1"/>
    <sheet name="Summary by game" sheetId="2" r:id="rId2"/>
    <sheet name="Bonus pay" sheetId="3" r:id="rId3"/>
    <sheet name="April 7 24 payroll" sheetId="5" r:id="rId4"/>
    <sheet name="Sheet2" sheetId="8" r:id="rId5"/>
    <sheet name="Sheet1" sheetId="7" r:id="rId6"/>
    <sheet name="Inactive" sheetId="6" r:id="rId7"/>
  </sheets>
  <definedNames>
    <definedName name="_xlnm._FilterDatabase" localSheetId="3" hidden="1">'April 7 24 payroll'!$A$1:$AF$86</definedName>
    <definedName name="_xlnm._FilterDatabase" localSheetId="2" hidden="1">'Bonus pay'!$A$81:$G$84</definedName>
    <definedName name="_xlnm._FilterDatabase" localSheetId="0" hidden="1">'Game Reports'!$B$1:$F$1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2" l="1"/>
  <c r="R35" i="2" s="1"/>
  <c r="Q34" i="2"/>
  <c r="R34" i="2" s="1"/>
  <c r="U19" i="5"/>
  <c r="G19" i="5"/>
  <c r="L19" i="5"/>
  <c r="W19" i="5" s="1"/>
  <c r="G27" i="5"/>
  <c r="G28" i="5"/>
  <c r="L27" i="5"/>
  <c r="W27" i="5" s="1"/>
  <c r="U27" i="5"/>
  <c r="L28" i="5"/>
  <c r="U28" i="5"/>
  <c r="L5" i="5"/>
  <c r="J287" i="6"/>
  <c r="O287" i="6"/>
  <c r="X287" i="6"/>
  <c r="Y287" i="6"/>
  <c r="Z287" i="6"/>
  <c r="J286" i="6"/>
  <c r="O286" i="6"/>
  <c r="X286" i="6"/>
  <c r="Y286" i="6"/>
  <c r="Z286" i="6"/>
  <c r="J285" i="6"/>
  <c r="O285" i="6"/>
  <c r="X285" i="6"/>
  <c r="Y285" i="6"/>
  <c r="Z285" i="6" s="1"/>
  <c r="J284" i="6"/>
  <c r="O284" i="6"/>
  <c r="X284" i="6"/>
  <c r="Y284" i="6"/>
  <c r="Z284" i="6" s="1"/>
  <c r="J281" i="6"/>
  <c r="Y281" i="6" s="1"/>
  <c r="O281" i="6"/>
  <c r="X281" i="6"/>
  <c r="J282" i="6"/>
  <c r="Y282" i="6" s="1"/>
  <c r="O282" i="6"/>
  <c r="X282" i="6"/>
  <c r="J283" i="6"/>
  <c r="O283" i="6"/>
  <c r="X283" i="6"/>
  <c r="Y283" i="6"/>
  <c r="Z283" i="6"/>
  <c r="J279" i="6"/>
  <c r="O279" i="6"/>
  <c r="X279" i="6"/>
  <c r="Y279" i="6"/>
  <c r="Z279" i="6"/>
  <c r="J280" i="6"/>
  <c r="Y280" i="6" s="1"/>
  <c r="O280" i="6"/>
  <c r="X280" i="6"/>
  <c r="J277" i="6"/>
  <c r="O277" i="6"/>
  <c r="X277" i="6"/>
  <c r="Z277" i="6" s="1"/>
  <c r="Y277" i="6"/>
  <c r="J278" i="6"/>
  <c r="Y278" i="6" s="1"/>
  <c r="O278" i="6"/>
  <c r="X278" i="6"/>
  <c r="J275" i="6"/>
  <c r="O275" i="6"/>
  <c r="X275" i="6"/>
  <c r="Y275" i="6"/>
  <c r="Z275" i="6"/>
  <c r="J276" i="6"/>
  <c r="Y276" i="6" s="1"/>
  <c r="O276" i="6"/>
  <c r="X276" i="6"/>
  <c r="J274" i="6"/>
  <c r="O274" i="6"/>
  <c r="X274" i="6"/>
  <c r="Y274" i="6"/>
  <c r="Z274" i="6"/>
  <c r="J272" i="6"/>
  <c r="O272" i="6"/>
  <c r="X272" i="6"/>
  <c r="Y272" i="6"/>
  <c r="Z272" i="6"/>
  <c r="J273" i="6"/>
  <c r="Y273" i="6" s="1"/>
  <c r="O273" i="6"/>
  <c r="X273" i="6"/>
  <c r="J271" i="6"/>
  <c r="O271" i="6"/>
  <c r="Z271" i="6" s="1"/>
  <c r="X271" i="6"/>
  <c r="Y271" i="6"/>
  <c r="J270" i="6"/>
  <c r="Y270" i="6" s="1"/>
  <c r="O270" i="6"/>
  <c r="X270" i="6"/>
  <c r="J269" i="6"/>
  <c r="O269" i="6"/>
  <c r="X269" i="6"/>
  <c r="Y269" i="6"/>
  <c r="Z269" i="6"/>
  <c r="J268" i="6"/>
  <c r="Y268" i="6" s="1"/>
  <c r="O268" i="6"/>
  <c r="X268" i="6"/>
  <c r="Q33" i="2"/>
  <c r="R33" i="2" s="1"/>
  <c r="G73" i="5"/>
  <c r="L73" i="5"/>
  <c r="U73" i="5"/>
  <c r="U33" i="5"/>
  <c r="G33" i="5"/>
  <c r="L33" i="5"/>
  <c r="U81" i="5"/>
  <c r="G81" i="5"/>
  <c r="L81" i="5"/>
  <c r="P43" i="2"/>
  <c r="O43" i="2"/>
  <c r="M43" i="2"/>
  <c r="N43" i="2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20" i="5"/>
  <c r="U21" i="5"/>
  <c r="U22" i="5"/>
  <c r="U23" i="5"/>
  <c r="U24" i="5"/>
  <c r="U25" i="5"/>
  <c r="U26" i="5"/>
  <c r="U29" i="5"/>
  <c r="U30" i="5"/>
  <c r="U31" i="5"/>
  <c r="U32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4" i="5"/>
  <c r="U75" i="5"/>
  <c r="U76" i="5"/>
  <c r="U77" i="5"/>
  <c r="U78" i="5"/>
  <c r="U79" i="5"/>
  <c r="U80" i="5"/>
  <c r="U82" i="5"/>
  <c r="U83" i="5"/>
  <c r="U84" i="5"/>
  <c r="U85" i="5"/>
  <c r="U86" i="5"/>
  <c r="U87" i="5"/>
  <c r="U88" i="5"/>
  <c r="L75" i="5"/>
  <c r="G75" i="5"/>
  <c r="G9" i="5"/>
  <c r="L9" i="5"/>
  <c r="Q32" i="2"/>
  <c r="R32" i="2" s="1"/>
  <c r="J267" i="6"/>
  <c r="Y267" i="6" s="1"/>
  <c r="O267" i="6"/>
  <c r="X267" i="6"/>
  <c r="G16" i="5"/>
  <c r="G17" i="5"/>
  <c r="L16" i="5"/>
  <c r="L17" i="5"/>
  <c r="G32" i="5"/>
  <c r="L32" i="5"/>
  <c r="G84" i="5"/>
  <c r="L84" i="5"/>
  <c r="L6" i="5"/>
  <c r="L7" i="5"/>
  <c r="L8" i="5"/>
  <c r="L10" i="5"/>
  <c r="L11" i="5"/>
  <c r="L12" i="5"/>
  <c r="L13" i="5"/>
  <c r="L14" i="5"/>
  <c r="L15" i="5"/>
  <c r="L18" i="5"/>
  <c r="L20" i="5"/>
  <c r="L21" i="5"/>
  <c r="L22" i="5"/>
  <c r="L23" i="5"/>
  <c r="L24" i="5"/>
  <c r="L25" i="5"/>
  <c r="L26" i="5"/>
  <c r="L29" i="5"/>
  <c r="L30" i="5"/>
  <c r="L31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4" i="5"/>
  <c r="L76" i="5"/>
  <c r="L77" i="5"/>
  <c r="L78" i="5"/>
  <c r="L79" i="5"/>
  <c r="L80" i="5"/>
  <c r="L82" i="5"/>
  <c r="L83" i="5"/>
  <c r="L85" i="5"/>
  <c r="L86" i="5"/>
  <c r="L87" i="5"/>
  <c r="L88" i="5"/>
  <c r="G55" i="5"/>
  <c r="G7" i="5"/>
  <c r="G66" i="5"/>
  <c r="G67" i="5"/>
  <c r="G39" i="5"/>
  <c r="Z89" i="5"/>
  <c r="Z91" i="5" s="1"/>
  <c r="W28" i="5" l="1"/>
  <c r="W73" i="5"/>
  <c r="Z281" i="6"/>
  <c r="Z282" i="6"/>
  <c r="Z280" i="6"/>
  <c r="Z278" i="6"/>
  <c r="Z276" i="6"/>
  <c r="Z273" i="6"/>
  <c r="Z270" i="6"/>
  <c r="Z268" i="6"/>
  <c r="W67" i="5"/>
  <c r="W33" i="5"/>
  <c r="W81" i="5"/>
  <c r="W55" i="5"/>
  <c r="W32" i="5"/>
  <c r="W7" i="5"/>
  <c r="W75" i="5"/>
  <c r="W9" i="5"/>
  <c r="W66" i="5"/>
  <c r="W39" i="5"/>
  <c r="W17" i="5"/>
  <c r="W84" i="5"/>
  <c r="W16" i="5"/>
  <c r="Z267" i="6"/>
  <c r="G78" i="5"/>
  <c r="G56" i="5"/>
  <c r="G80" i="5"/>
  <c r="G57" i="5"/>
  <c r="G6" i="5"/>
  <c r="G8" i="5"/>
  <c r="W8" i="5" s="1"/>
  <c r="G10" i="5"/>
  <c r="G11" i="5"/>
  <c r="G12" i="5"/>
  <c r="G13" i="5"/>
  <c r="W13" i="5" s="1"/>
  <c r="G14" i="5"/>
  <c r="G15" i="5"/>
  <c r="W15" i="5" s="1"/>
  <c r="G18" i="5"/>
  <c r="G20" i="5"/>
  <c r="G21" i="5"/>
  <c r="G22" i="5"/>
  <c r="W22" i="5" s="1"/>
  <c r="G23" i="5"/>
  <c r="G24" i="5"/>
  <c r="G25" i="5"/>
  <c r="G26" i="5"/>
  <c r="G29" i="5"/>
  <c r="G30" i="5"/>
  <c r="G31" i="5"/>
  <c r="G34" i="5"/>
  <c r="W34" i="5" s="1"/>
  <c r="G35" i="5"/>
  <c r="W35" i="5" s="1"/>
  <c r="G36" i="5"/>
  <c r="G37" i="5"/>
  <c r="G38" i="5"/>
  <c r="G40" i="5"/>
  <c r="G41" i="5"/>
  <c r="W41" i="5" s="1"/>
  <c r="G42" i="5"/>
  <c r="G43" i="5"/>
  <c r="G44" i="5"/>
  <c r="G45" i="5"/>
  <c r="G46" i="5"/>
  <c r="G47" i="5"/>
  <c r="G48" i="5"/>
  <c r="W48" i="5" s="1"/>
  <c r="G49" i="5"/>
  <c r="G50" i="5"/>
  <c r="G51" i="5"/>
  <c r="G52" i="5"/>
  <c r="G53" i="5"/>
  <c r="G54" i="5"/>
  <c r="G58" i="5"/>
  <c r="G59" i="5"/>
  <c r="G60" i="5"/>
  <c r="G61" i="5"/>
  <c r="W61" i="5" s="1"/>
  <c r="G62" i="5"/>
  <c r="G63" i="5"/>
  <c r="G64" i="5"/>
  <c r="G65" i="5"/>
  <c r="G68" i="5"/>
  <c r="G69" i="5"/>
  <c r="W69" i="5" s="1"/>
  <c r="G70" i="5"/>
  <c r="G71" i="5"/>
  <c r="G72" i="5"/>
  <c r="G74" i="5"/>
  <c r="G76" i="5"/>
  <c r="G77" i="5"/>
  <c r="G79" i="5"/>
  <c r="G82" i="5"/>
  <c r="G83" i="5"/>
  <c r="W83" i="5" s="1"/>
  <c r="G85" i="5"/>
  <c r="G86" i="5"/>
  <c r="G87" i="5"/>
  <c r="G88" i="5"/>
  <c r="W20" i="5" l="1"/>
  <c r="W11" i="5"/>
  <c r="W79" i="5"/>
  <c r="W29" i="5"/>
  <c r="W71" i="5"/>
  <c r="W70" i="5"/>
  <c r="W49" i="5"/>
  <c r="W43" i="5"/>
  <c r="W63" i="5"/>
  <c r="W56" i="5"/>
  <c r="W51" i="5"/>
  <c r="W14" i="5"/>
  <c r="W68" i="5"/>
  <c r="W86" i="5"/>
  <c r="W59" i="5"/>
  <c r="W77" i="5"/>
  <c r="W21" i="5"/>
  <c r="W24" i="5"/>
  <c r="W85" i="5"/>
  <c r="W30" i="5"/>
  <c r="W46" i="5"/>
  <c r="W18" i="5"/>
  <c r="W65" i="5"/>
  <c r="W88" i="5"/>
  <c r="W45" i="5"/>
  <c r="W50" i="5"/>
  <c r="W23" i="5"/>
  <c r="W37" i="5"/>
  <c r="W58" i="5"/>
  <c r="W80" i="5"/>
  <c r="W74" i="5"/>
  <c r="W44" i="5"/>
  <c r="W54" i="5"/>
  <c r="W42" i="5"/>
  <c r="W31" i="5"/>
  <c r="W87" i="5"/>
  <c r="W57" i="5"/>
  <c r="W53" i="5"/>
  <c r="W47" i="5"/>
  <c r="W40" i="5"/>
  <c r="W52" i="5"/>
  <c r="W26" i="5"/>
  <c r="W78" i="5"/>
  <c r="W72" i="5"/>
  <c r="W60" i="5"/>
  <c r="W64" i="5"/>
  <c r="W12" i="5"/>
  <c r="W82" i="5"/>
  <c r="W62" i="5"/>
  <c r="W25" i="5"/>
  <c r="W6" i="5"/>
  <c r="W36" i="5"/>
  <c r="W10" i="5"/>
  <c r="W76" i="5"/>
  <c r="L89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2" i="2"/>
  <c r="R2" i="2" s="1"/>
  <c r="L43" i="2"/>
  <c r="L45" i="2" s="1"/>
  <c r="Q42" i="2"/>
  <c r="U5" i="5"/>
  <c r="U89" i="5" s="1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45" i="2" l="1"/>
  <c r="G5" i="5"/>
  <c r="G89" i="5" l="1"/>
  <c r="W5" i="5"/>
  <c r="W89" i="5" s="1"/>
  <c r="Z92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5" i="2" l="1"/>
  <c r="R43" i="2"/>
  <c r="M45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4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E247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7" i="3" l="1"/>
  <c r="G247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<sst xmlns="http://schemas.openxmlformats.org/spreadsheetml/2006/main" count="1859" uniqueCount="630">
  <si>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</si>
  <si>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</si>
  <si>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</si>
  <si>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</si>
  <si>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</si>
  <si>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</si>
  <si>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</si>
  <si>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</si>
  <si>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</si>
  <si>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</si>
  <si>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</si>
  <si>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</si>
  <si>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</si>
  <si>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</si>
  <si>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</si>
  <si>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</si>
  <si>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</si>
  <si>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</si>
  <si>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</si>
  <si>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</si>
  <si>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</si>
  <si>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</si>
  <si>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</si>
  <si>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</si>
  <si>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</si>
  <si>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</si>
  <si>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</si>
  <si>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</si>
  <si>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</si>
  <si>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</si>
  <si>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</si>
  <si>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</si>
  <si>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</si>
  <si>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</si>
  <si>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</si>
  <si>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</si>
  <si>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</si>
  <si>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</si>
  <si>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</si>
  <si>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</si>
  <si>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</si>
  <si>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</si>
  <si>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</si>
  <si>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</si>
  <si>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</si>
  <si>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</si>
  <si>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</si>
  <si>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</si>
  <si>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</si>
  <si>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</si>
  <si>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</si>
  <si>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</si>
  <si>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</si>
  <si>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</si>
  <si>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</si>
  <si>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</si>
  <si>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</si>
  <si>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</si>
  <si>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</si>
  <si>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</si>
  <si>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</si>
  <si>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</si>
  <si>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</si>
  <si>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</si>
  <si>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</si>
  <si>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</si>
  <si>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</si>
  <si>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</si>
  <si>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</si>
  <si>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</si>
  <si>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</si>
  <si>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</si>
  <si>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</si>
  <si>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</si>
  <si>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</si>
  <si>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</si>
  <si>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</si>
  <si>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</si>
  <si>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</si>
  <si>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</si>
  <si>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</si>
  <si>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</si>
  <si>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</si>
  <si>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</si>
  <si>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</si>
  <si>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</si>
  <si>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</si>
  <si>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</si>
  <si>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</si>
  <si>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</si>
  <si>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</si>
  <si>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</si>
  <si>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</si>
  <si>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</si>
  <si>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</si>
  <si>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</si>
  <si>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</si>
  <si>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</si>
  <si>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</si>
  <si>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</si>
  <si>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</si>
  <si>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</si>
  <si>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</si>
  <si>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</si>
  <si>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</si>
  <si>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</si>
  <si>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</si>
  <si>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</si>
  <si>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</si>
  <si>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</si>
  <si>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</si>
  <si>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</si>
  <si>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</si>
  <si>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</si>
  <si>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</si>
  <si>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</si>
  <si>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</si>
  <si>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</si>
  <si>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</si>
  <si>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</si>
  <si>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</si>
  <si>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</si>
  <si>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</si>
  <si>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</si>
  <si>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</si>
  <si>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</si>
  <si>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</si>
  <si>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</si>
  <si>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</si>
  <si>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</si>
  <si>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</si>
  <si>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</si>
  <si>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</si>
  <si>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</si>
  <si>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</si>
  <si>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</si>
  <si>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</si>
  <si>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</si>
  <si>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</si>
  <si>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</si>
  <si>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</si>
  <si>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</si>
  <si>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</si>
  <si>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</si>
  <si>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</si>
  <si>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</si>
  <si>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</si>
  <si>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</si>
  <si>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</si>
  <si>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</si>
  <si>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</si>
  <si>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</si>
  <si>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</si>
  <si>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</si>
  <si>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</si>
  <si>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</si>
  <si>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</si>
  <si>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</si>
  <si>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</si>
  <si>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</si>
  <si>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</si>
  <si>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</si>
  <si>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</si>
  <si>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</si>
  <si>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</si>
  <si>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</si>
  <si>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</si>
  <si>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</si>
  <si>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</si>
  <si>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</si>
  <si>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</si>
  <si>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Horner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</si>
  <si>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</si>
  <si>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</si>
  <si>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</si>
  <si>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</si>
  <si>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</si>
  <si>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</si>
  <si>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</si>
  <si>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</si>
  <si>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</si>
  <si>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</si>
  <si>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</si>
  <si>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</si>
  <si>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</si>
  <si>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</si>
  <si>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</si>
  <si>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</si>
  <si>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</si>
  <si>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</si>
  <si>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</si>
  <si>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</si>
  <si>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</si>
  <si>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</si>
  <si>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</si>
  <si>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</si>
  <si>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</si>
  <si>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</si>
  <si>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</si>
  <si>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</si>
  <si>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</si>
  <si>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</si>
  <si>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</si>
  <si>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</si>
  <si>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</si>
  <si>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</si>
  <si>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</si>
  <si>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</si>
  <si>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</si>
  <si>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</si>
  <si>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</si>
  <si>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</si>
  <si>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</si>
  <si>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</si>
  <si>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</si>
  <si>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</si>
  <si>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</si>
  <si>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</si>
  <si>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</si>
  <si>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</si>
  <si>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</si>
  <si>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</si>
  <si>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</si>
  <si>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</si>
  <si>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</si>
  <si>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</si>
  <si>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</si>
  <si>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</si>
  <si>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</si>
  <si>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</si>
  <si>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</si>
  <si>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</si>
  <si>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</si>
  <si>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</si>
  <si>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</si>
  <si>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</si>
  <si>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</si>
  <si>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</si>
  <si>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</si>
  <si>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</si>
  <si>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</si>
  <si>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</si>
  <si>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</si>
  <si>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</si>
  <si>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</si>
  <si>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</si>
  <si>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</si>
  <si>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</si>
  <si>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</si>
  <si>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</si>
  <si>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</si>
  <si>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</si>
  <si>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</si>
  <si>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</si>
  <si>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</si>
  <si>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</si>
  <si>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</si>
  <si>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</si>
  <si>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</si>
  <si>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</si>
  <si>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</si>
  <si>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</si>
  <si>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</si>
  <si>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</si>
  <si>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</si>
  <si>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</si>
  <si>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</si>
  <si>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</si>
  <si>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</si>
  <si>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</si>
  <si>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</si>
  <si>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</si>
  <si>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</si>
  <si>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</si>
  <si>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</si>
  <si>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</si>
  <si>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</si>
  <si>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</si>
  <si>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</si>
  <si>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</si>
  <si>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</si>
  <si>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</si>
  <si>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</si>
  <si>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</si>
  <si>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</si>
  <si>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</si>
  <si>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</si>
  <si>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</si>
  <si>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</si>
  <si>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</si>
  <si>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</si>
  <si>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</si>
  <si>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</si>
  <si>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</si>
  <si>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</si>
  <si>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</si>
  <si>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</si>
  <si>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</si>
  <si>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</si>
  <si>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</si>
  <si>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</si>
  <si>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</si>
  <si>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</si>
  <si>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</si>
  <si>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</si>
  <si>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</si>
  <si>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</si>
  <si>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</si>
  <si>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</si>
  <si>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</si>
  <si>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</si>
  <si>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</si>
  <si>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</si>
  <si>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</si>
  <si>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</si>
  <si>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</si>
  <si>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</si>
  <si>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</si>
  <si>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</si>
  <si>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</si>
  <si>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</si>
  <si>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</si>
  <si>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</si>
  <si>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</si>
  <si>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</si>
  <si>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</si>
  <si>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</si>
  <si>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</si>
  <si>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</si>
  <si>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</si>
  <si>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</si>
  <si>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</si>
  <si>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</si>
  <si>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</si>
  <si>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</si>
  <si>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</si>
  <si>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</si>
  <si>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</si>
  <si>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</si>
  <si>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</si>
  <si>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</si>
  <si>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</si>
  <si>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</si>
  <si>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</si>
  <si>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</si>
  <si>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</si>
  <si>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</si>
  <si>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</si>
  <si>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</si>
  <si>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</si>
  <si>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</si>
  <si>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</si>
  <si>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</si>
  <si>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</si>
  <si>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</si>
  <si>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</si>
  <si>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</si>
  <si>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</si>
  <si>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</si>
  <si>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</si>
  <si>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</si>
  <si>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</si>
  <si>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</si>
  <si>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</si>
  <si>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</si>
  <si>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</si>
  <si>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</si>
  <si>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</si>
  <si>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</si>
  <si>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</si>
  <si>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</si>
  <si>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</si>
  <si>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</si>
  <si>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</si>
  <si>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</si>
  <si>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</si>
  <si>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</si>
  <si>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</si>
  <si>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</si>
  <si>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</si>
  <si>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</si>
  <si>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</si>
  <si>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</si>
  <si>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</si>
  <si>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</si>
  <si>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</si>
  <si>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</si>
  <si>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</si>
  <si>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</si>
  <si>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</si>
  <si>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</si>
  <si>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</si>
  <si>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</si>
  <si>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</si>
  <si>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</si>
  <si>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</si>
  <si>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</si>
  <si>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</si>
  <si>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</si>
  <si>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</si>
  <si>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</si>
  <si>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</si>
  <si>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</si>
  <si>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</si>
  <si>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</si>
  <si>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</si>
  <si>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</si>
  <si>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</si>
  <si>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</si>
  <si>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</si>
  <si>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</si>
  <si>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</si>
  <si>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</si>
  <si>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</si>
  <si>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</si>
  <si>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</si>
  <si>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</si>
  <si>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</si>
  <si>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</si>
  <si>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</si>
  <si>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</si>
  <si>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</si>
  <si>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</si>
  <si>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</si>
  <si>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</si>
  <si>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</si>
  <si>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</si>
  <si>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</si>
  <si>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</si>
  <si>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</si>
  <si>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</si>
  <si>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</si>
  <si>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</si>
  <si>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</si>
  <si>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</si>
  <si>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</si>
  <si>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</si>
  <si>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</si>
  <si>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</si>
  <si>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</si>
  <si>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</si>
  <si>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</si>
  <si>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</si>
  <si>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</si>
  <si>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</si>
  <si>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</si>
  <si>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</si>
  <si>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</si>
  <si>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</si>
  <si>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</si>
  <si>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</si>
  <si>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</si>
  <si>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</si>
  <si>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</si>
  <si>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</si>
  <si>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</si>
  <si>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</si>
  <si>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</si>
  <si>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</si>
  <si>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</si>
  <si>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</si>
  <si>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</si>
  <si>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</si>
  <si>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</si>
  <si>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</si>
  <si>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</si>
  <si>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</si>
  <si>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</si>
  <si>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</si>
  <si>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</si>
  <si>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</si>
  <si>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</si>
  <si>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Seth</t>
  </si>
  <si>
    <t>Biddulph</t>
  </si>
  <si>
    <t>Aaron</t>
  </si>
  <si>
    <t>Felix</t>
  </si>
  <si>
    <t>Issa</t>
  </si>
  <si>
    <t>Mario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</si>
  <si>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</si>
  <si>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</si>
  <si>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</si>
  <si>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</si>
  <si>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</si>
  <si>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</si>
  <si>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</si>
  <si>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</si>
  <si>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</si>
  <si>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</si>
  <si>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</si>
  <si>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</si>
  <si>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</si>
  <si>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</si>
  <si>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</si>
  <si>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</si>
  <si>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</si>
  <si>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</si>
  <si>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</si>
  <si>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</si>
  <si>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Trace</t>
  </si>
  <si>
    <t>Pecos</t>
  </si>
  <si>
    <t>Zane</t>
  </si>
  <si>
    <t>Oullette</t>
  </si>
  <si>
    <t>Adkinson</t>
  </si>
  <si>
    <t>Arvizo</t>
  </si>
  <si>
    <t>Jessica</t>
  </si>
  <si>
    <t>Clevenger</t>
  </si>
  <si>
    <t>Phil</t>
  </si>
  <si>
    <t>Tera</t>
  </si>
  <si>
    <t>Shaver</t>
  </si>
  <si>
    <t>Ochoa</t>
  </si>
  <si>
    <t>Tygue</t>
  </si>
  <si>
    <t>Rayden</t>
  </si>
  <si>
    <t>First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</si>
  <si>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</si>
  <si>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</si>
  <si>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</si>
  <si>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</si>
  <si>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</si>
  <si>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</si>
  <si>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</si>
  <si>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</si>
  <si>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</si>
  <si>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</si>
  <si>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Howell</t>
  </si>
  <si>
    <t>Meza Zuniga</t>
  </si>
  <si>
    <t>Rachael</t>
  </si>
  <si>
    <t>Donica</t>
  </si>
  <si>
    <t>Emilia</t>
  </si>
  <si>
    <t>c</t>
  </si>
  <si>
    <t>ar</t>
  </si>
  <si>
    <t>miss</t>
  </si>
  <si>
    <t>Brycen</t>
  </si>
  <si>
    <t>Niemeier</t>
  </si>
  <si>
    <t>Oluwagboyega</t>
  </si>
  <si>
    <t>Afolabi</t>
  </si>
  <si>
    <t>Kalle</t>
  </si>
  <si>
    <t>Solomon</t>
  </si>
  <si>
    <t>Tanner</t>
  </si>
  <si>
    <t>Actually Paid</t>
  </si>
  <si>
    <t>Delta</t>
  </si>
  <si>
    <t>Torrez-Ortiz</t>
  </si>
  <si>
    <t>Rachel</t>
  </si>
  <si>
    <t>Hussein</t>
  </si>
  <si>
    <t>Soueidan</t>
  </si>
  <si>
    <t>Anglin</t>
  </si>
  <si>
    <t>Guerrero</t>
  </si>
  <si>
    <t>Jeremiah</t>
  </si>
  <si>
    <t>Isaiah</t>
  </si>
  <si>
    <t>same account</t>
  </si>
  <si>
    <t>Simon</t>
  </si>
  <si>
    <t>Dyer</t>
  </si>
  <si>
    <t>Men's Playoff Division</t>
  </si>
  <si>
    <t>Strikers</t>
  </si>
  <si>
    <t>Reavers</t>
  </si>
  <si>
    <t>FC Chicken Killers</t>
  </si>
  <si>
    <t>Club A-1</t>
  </si>
  <si>
    <t>Kirtland FC</t>
  </si>
  <si>
    <t>Valedorez FC</t>
  </si>
  <si>
    <t>HUARUMOS</t>
  </si>
  <si>
    <t>Rushambo</t>
  </si>
  <si>
    <t>BYE</t>
  </si>
  <si>
    <t>Fc Coras</t>
  </si>
  <si>
    <t>Persepolis</t>
  </si>
  <si>
    <t>Atletico New Mexico</t>
  </si>
  <si>
    <t>Galacticos</t>
  </si>
  <si>
    <t>Hampton Roads</t>
  </si>
  <si>
    <t>Womens's 3rd Division</t>
  </si>
  <si>
    <t>Perfect Storm</t>
  </si>
  <si>
    <t>Express</t>
  </si>
  <si>
    <t>Fc Allstars</t>
  </si>
  <si>
    <t>Violet Femmes</t>
  </si>
  <si>
    <t>Odyssey</t>
  </si>
  <si>
    <t>Wonder Women</t>
  </si>
  <si>
    <t>Womens's 2nd Division</t>
  </si>
  <si>
    <t>Furia Extrema</t>
  </si>
  <si>
    <t>Revolution</t>
  </si>
  <si>
    <t>Renegades on Fire</t>
  </si>
  <si>
    <t>Led Boots</t>
  </si>
  <si>
    <t>Ms. Fits</t>
  </si>
  <si>
    <t>Coed X Division</t>
  </si>
  <si>
    <t>Kicking and Screaming</t>
  </si>
  <si>
    <t>Los Luchadores</t>
  </si>
  <si>
    <t>New World</t>
  </si>
  <si>
    <t>El Tri</t>
  </si>
  <si>
    <t>Filthy Animals</t>
  </si>
  <si>
    <t>Oldies but goodies</t>
  </si>
  <si>
    <t>L7 Weenies</t>
  </si>
  <si>
    <t>Charizard</t>
  </si>
  <si>
    <t>Men's Men's Open Division</t>
  </si>
  <si>
    <t>My Little Pintos</t>
  </si>
  <si>
    <t>Bushwhackers</t>
  </si>
  <si>
    <t>Hogsbreath</t>
  </si>
  <si>
    <t>Rogues</t>
  </si>
  <si>
    <t>Jiminy Kick It</t>
  </si>
  <si>
    <t>SVB FC</t>
  </si>
  <si>
    <t>NewOld Boys</t>
  </si>
  <si>
    <t>Dioses</t>
  </si>
  <si>
    <t>StepBros FC</t>
  </si>
  <si>
    <t>LOS SEVENS</t>
  </si>
  <si>
    <t>Grass Stains</t>
  </si>
  <si>
    <t>COSMIK DEBRIS</t>
  </si>
  <si>
    <t>Coed Y Division</t>
  </si>
  <si>
    <t>Moosehead</t>
  </si>
  <si>
    <t>The QT's</t>
  </si>
  <si>
    <t>FC Caliente</t>
  </si>
  <si>
    <t>Noobz</t>
  </si>
  <si>
    <t>En Fuego FC</t>
  </si>
  <si>
    <t>Westgate United</t>
  </si>
  <si>
    <t>Zia FC</t>
  </si>
  <si>
    <t>Just Kickin It</t>
  </si>
  <si>
    <t>Coed Z Division</t>
  </si>
  <si>
    <t>AFC Richmond</t>
  </si>
  <si>
    <t>Chelsea</t>
  </si>
  <si>
    <t>FC Learned Foot</t>
  </si>
  <si>
    <t>Whatever</t>
  </si>
  <si>
    <t>Bandits</t>
  </si>
  <si>
    <t>FC Masters</t>
  </si>
  <si>
    <t>Calvary Lutheran</t>
  </si>
  <si>
    <t>Pompos</t>
  </si>
  <si>
    <t>Mutiny</t>
  </si>
  <si>
    <t>Vicious &amp; Delicious</t>
  </si>
  <si>
    <t>Coed ZZ Division</t>
  </si>
  <si>
    <t>Roadrunners</t>
  </si>
  <si>
    <t>Diversity</t>
  </si>
  <si>
    <t>Mean Micheladas</t>
  </si>
  <si>
    <t>The Outlaws</t>
  </si>
  <si>
    <t>Game of Throw-Ins</t>
  </si>
  <si>
    <t>Bad News Bears</t>
  </si>
  <si>
    <t>Button City FC</t>
  </si>
  <si>
    <t>* - report created before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</si>
</sst>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8" fontId="2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0" fontId="0" fillId="5" borderId="0" xfId="0" applyFill="1"/>
    <xf numFmtId="0" fontId="2" fillId="5" borderId="0" xfId="0" applyFont="1" applyFill="1"/>
    <xf numFmtId="44" fontId="5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right"/>
    </xf>
    <xf numFmtId="4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6" borderId="0" xfId="0" applyFill="1"/>
    <xf numFmtId="0" fontId="0" fillId="0" borderId="0" xfId="0" applyFont="1"/>
    <xf numFmtId="0" fontId="0" fillId="0" borderId="0" xfId="0" applyFill="1"/>
    <xf numFmtId="0" fontId="4" fillId="0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WhiteSpace="0" zoomScale="75" zoomScaleNormal="75" workbookViewId="0">
      <selection activeCell="L2" sqref="L2:M40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1:13" x14ac:dyDescent="0.25">
      <c r="B1" s="1">
        <v>45391</v>
      </c>
      <c r="C1" s="1"/>
      <c r="H1" s="46" t="s">
        <v>97</v>
      </c>
      <c r="I1" s="46"/>
      <c r="J1" s="46" t="s">
        <v>101</v>
      </c>
      <c r="K1" s="46"/>
      <c r="L1" s="46" t="s">
        <v>101</v>
      </c>
      <c r="M1" s="46"/>
    </row>
    <row r="2" spans="1:13" x14ac:dyDescent="0.25">
      <c r="A2">
        <v>1</v>
      </c>
      <c r="B2">
        <v>86055</v>
      </c>
      <c r="C2" t="s">
        <v>551</v>
      </c>
      <c r="D2" t="s">
        <v>552</v>
      </c>
      <c r="E2" t="s">
        <v>553</v>
      </c>
      <c r="F2" s="1">
        <v>45389</v>
      </c>
      <c r="G2" s="49">
        <v>45389.835097118055</v>
      </c>
      <c r="H2" t="s">
        <v>486</v>
      </c>
      <c r="I2" t="s">
        <v>487</v>
      </c>
      <c r="J2" t="s">
        <v>488</v>
      </c>
      <c r="K2" t="s">
        <v>489</v>
      </c>
      <c r="L2" t="s">
        <v>482</v>
      </c>
      <c r="M2" t="s">
        <v>483</v>
      </c>
    </row>
    <row r="3" spans="1:13" x14ac:dyDescent="0.25">
      <c r="A3">
        <v>2</v>
      </c>
      <c r="B3" s="39">
        <v>86064</v>
      </c>
      <c r="C3" t="s">
        <v>551</v>
      </c>
      <c r="D3" t="s">
        <v>554</v>
      </c>
      <c r="E3" t="s">
        <v>555</v>
      </c>
      <c r="F3" s="1">
        <v>45389</v>
      </c>
      <c r="G3" s="49">
        <v>45390.054854317132</v>
      </c>
      <c r="H3" t="s">
        <v>345</v>
      </c>
      <c r="I3" t="s">
        <v>346</v>
      </c>
      <c r="J3" t="s">
        <v>371</v>
      </c>
      <c r="K3" t="s">
        <v>423</v>
      </c>
      <c r="L3" s="11" t="s">
        <v>241</v>
      </c>
    </row>
    <row r="4" spans="1:13" x14ac:dyDescent="0.25">
      <c r="A4">
        <v>3</v>
      </c>
      <c r="B4">
        <v>86065</v>
      </c>
      <c r="C4" t="s">
        <v>551</v>
      </c>
      <c r="D4" t="s">
        <v>556</v>
      </c>
      <c r="E4" t="s">
        <v>557</v>
      </c>
      <c r="F4" s="1">
        <v>45389</v>
      </c>
      <c r="G4" s="49">
        <v>45390.06958920139</v>
      </c>
      <c r="H4" t="s">
        <v>345</v>
      </c>
      <c r="I4" t="s">
        <v>346</v>
      </c>
      <c r="J4" t="s">
        <v>14</v>
      </c>
      <c r="K4" t="s">
        <v>15</v>
      </c>
      <c r="L4" t="s">
        <v>506</v>
      </c>
      <c r="M4" t="s">
        <v>505</v>
      </c>
    </row>
    <row r="5" spans="1:13" x14ac:dyDescent="0.25">
      <c r="A5">
        <v>4</v>
      </c>
      <c r="B5" s="39">
        <v>86066</v>
      </c>
      <c r="C5" t="s">
        <v>551</v>
      </c>
      <c r="D5" t="s">
        <v>558</v>
      </c>
      <c r="E5" t="s">
        <v>559</v>
      </c>
      <c r="F5" s="1">
        <v>45389</v>
      </c>
      <c r="G5" s="49">
        <v>45390.839728263891</v>
      </c>
      <c r="H5" t="s">
        <v>14</v>
      </c>
      <c r="I5" t="s">
        <v>15</v>
      </c>
      <c r="J5" t="s">
        <v>52</v>
      </c>
      <c r="K5" t="s">
        <v>53</v>
      </c>
      <c r="L5" s="11" t="s">
        <v>241</v>
      </c>
    </row>
    <row r="6" spans="1:13" x14ac:dyDescent="0.25">
      <c r="A6">
        <v>6</v>
      </c>
      <c r="B6">
        <v>86068</v>
      </c>
      <c r="C6" t="s">
        <v>551</v>
      </c>
      <c r="D6" t="s">
        <v>561</v>
      </c>
      <c r="E6" t="s">
        <v>552</v>
      </c>
      <c r="F6" s="1">
        <v>45389</v>
      </c>
      <c r="G6" s="49">
        <v>45390.627456817128</v>
      </c>
      <c r="H6" t="s">
        <v>488</v>
      </c>
      <c r="I6" t="s">
        <v>489</v>
      </c>
      <c r="J6" t="s">
        <v>525</v>
      </c>
      <c r="K6" t="s">
        <v>523</v>
      </c>
      <c r="L6" t="s">
        <v>535</v>
      </c>
      <c r="M6" t="s">
        <v>413</v>
      </c>
    </row>
    <row r="7" spans="1:13" x14ac:dyDescent="0.25">
      <c r="A7">
        <v>7</v>
      </c>
      <c r="B7">
        <v>86069</v>
      </c>
      <c r="C7" t="s">
        <v>551</v>
      </c>
      <c r="D7" t="s">
        <v>562</v>
      </c>
      <c r="E7" t="s">
        <v>563</v>
      </c>
      <c r="F7" s="1">
        <v>45389</v>
      </c>
      <c r="G7" s="49">
        <v>45390.573275324074</v>
      </c>
      <c r="H7" t="s">
        <v>488</v>
      </c>
      <c r="I7" t="s">
        <v>489</v>
      </c>
      <c r="J7" t="s">
        <v>525</v>
      </c>
      <c r="K7" t="s">
        <v>523</v>
      </c>
      <c r="L7" t="s">
        <v>0</v>
      </c>
      <c r="M7" t="s">
        <v>434</v>
      </c>
    </row>
    <row r="8" spans="1:13" x14ac:dyDescent="0.25">
      <c r="A8">
        <v>8</v>
      </c>
      <c r="B8">
        <v>86070</v>
      </c>
      <c r="C8" t="s">
        <v>551</v>
      </c>
      <c r="D8" t="s">
        <v>564</v>
      </c>
      <c r="E8" t="s">
        <v>565</v>
      </c>
      <c r="F8" s="1">
        <v>45389</v>
      </c>
      <c r="G8" s="49">
        <v>45390.636919594908</v>
      </c>
      <c r="H8" t="s">
        <v>488</v>
      </c>
      <c r="I8" t="s">
        <v>489</v>
      </c>
      <c r="J8" t="s">
        <v>535</v>
      </c>
      <c r="K8" t="s">
        <v>413</v>
      </c>
      <c r="L8" t="s">
        <v>371</v>
      </c>
      <c r="M8" t="s">
        <v>423</v>
      </c>
    </row>
    <row r="9" spans="1:13" x14ac:dyDescent="0.25">
      <c r="A9">
        <v>9</v>
      </c>
      <c r="B9" s="39">
        <v>86107</v>
      </c>
      <c r="C9" t="s">
        <v>566</v>
      </c>
      <c r="D9" t="s">
        <v>567</v>
      </c>
      <c r="E9" t="s">
        <v>568</v>
      </c>
      <c r="F9" s="1">
        <v>45389</v>
      </c>
      <c r="G9" s="49">
        <v>45390.407375358795</v>
      </c>
      <c r="H9" t="s">
        <v>140</v>
      </c>
      <c r="I9" t="s">
        <v>59</v>
      </c>
      <c r="J9" t="s">
        <v>380</v>
      </c>
      <c r="K9" t="s">
        <v>524</v>
      </c>
      <c r="L9" s="11" t="s">
        <v>241</v>
      </c>
    </row>
    <row r="10" spans="1:13" x14ac:dyDescent="0.25">
      <c r="A10">
        <v>10</v>
      </c>
      <c r="B10">
        <v>86108</v>
      </c>
      <c r="C10" t="s">
        <v>566</v>
      </c>
      <c r="D10" t="s">
        <v>569</v>
      </c>
      <c r="E10" t="s">
        <v>570</v>
      </c>
      <c r="F10" s="1">
        <v>45389</v>
      </c>
      <c r="G10" s="49">
        <v>45390.564039884259</v>
      </c>
      <c r="H10" t="s">
        <v>52</v>
      </c>
      <c r="I10" t="s">
        <v>53</v>
      </c>
      <c r="J10" t="s">
        <v>549</v>
      </c>
      <c r="K10" t="s">
        <v>550</v>
      </c>
      <c r="L10" t="s">
        <v>310</v>
      </c>
      <c r="M10" t="s">
        <v>545</v>
      </c>
    </row>
    <row r="11" spans="1:13" x14ac:dyDescent="0.25">
      <c r="A11">
        <v>11</v>
      </c>
      <c r="B11" s="39">
        <v>86109</v>
      </c>
      <c r="C11" t="s">
        <v>566</v>
      </c>
      <c r="D11" t="s">
        <v>571</v>
      </c>
      <c r="E11" t="s">
        <v>572</v>
      </c>
      <c r="F11" s="1">
        <v>45389</v>
      </c>
      <c r="G11" s="49">
        <v>45390.791846400462</v>
      </c>
      <c r="H11" t="s">
        <v>193</v>
      </c>
      <c r="I11" t="s">
        <v>194</v>
      </c>
      <c r="J11" t="s">
        <v>310</v>
      </c>
      <c r="K11" t="s">
        <v>545</v>
      </c>
      <c r="L11" s="11" t="s">
        <v>241</v>
      </c>
    </row>
    <row r="12" spans="1:13" x14ac:dyDescent="0.25">
      <c r="A12">
        <v>12</v>
      </c>
      <c r="B12" s="50">
        <v>86185</v>
      </c>
      <c r="C12" t="s">
        <v>573</v>
      </c>
      <c r="D12" t="s">
        <v>574</v>
      </c>
      <c r="E12" t="s">
        <v>575</v>
      </c>
      <c r="F12" s="1">
        <v>45389</v>
      </c>
      <c r="G12" s="49">
        <v>45389.5524696875</v>
      </c>
      <c r="H12" t="s">
        <v>380</v>
      </c>
      <c r="I12" t="s">
        <v>436</v>
      </c>
      <c r="J12" s="11" t="s">
        <v>241</v>
      </c>
      <c r="L12" s="11" t="s">
        <v>241</v>
      </c>
    </row>
    <row r="13" spans="1:13" x14ac:dyDescent="0.25">
      <c r="A13">
        <v>14</v>
      </c>
      <c r="B13">
        <v>86190</v>
      </c>
      <c r="C13" t="s">
        <v>573</v>
      </c>
      <c r="D13" t="s">
        <v>576</v>
      </c>
      <c r="E13" t="s">
        <v>577</v>
      </c>
      <c r="F13" s="1">
        <v>45389</v>
      </c>
      <c r="G13" s="49">
        <v>45390.410818738426</v>
      </c>
      <c r="H13" t="s">
        <v>140</v>
      </c>
      <c r="I13" t="s">
        <v>59</v>
      </c>
      <c r="J13" t="s">
        <v>542</v>
      </c>
      <c r="K13" t="s">
        <v>543</v>
      </c>
      <c r="L13" t="s">
        <v>380</v>
      </c>
      <c r="M13" t="s">
        <v>524</v>
      </c>
    </row>
    <row r="14" spans="1:13" x14ac:dyDescent="0.25">
      <c r="A14">
        <v>15</v>
      </c>
      <c r="B14" s="39">
        <v>86191</v>
      </c>
      <c r="C14" t="s">
        <v>573</v>
      </c>
      <c r="D14" t="s">
        <v>575</v>
      </c>
      <c r="E14" t="s">
        <v>578</v>
      </c>
      <c r="F14" s="1">
        <v>45389</v>
      </c>
      <c r="G14" s="49">
        <v>45390.412123657406</v>
      </c>
      <c r="H14" t="s">
        <v>140</v>
      </c>
      <c r="I14" t="s">
        <v>59</v>
      </c>
      <c r="J14" t="s">
        <v>380</v>
      </c>
      <c r="K14" t="s">
        <v>524</v>
      </c>
      <c r="L14" s="11" t="s">
        <v>241</v>
      </c>
    </row>
    <row r="15" spans="1:13" x14ac:dyDescent="0.25">
      <c r="A15">
        <v>16</v>
      </c>
      <c r="B15">
        <v>86233</v>
      </c>
      <c r="C15" t="s">
        <v>579</v>
      </c>
      <c r="D15" t="s">
        <v>580</v>
      </c>
      <c r="E15" t="s">
        <v>581</v>
      </c>
      <c r="F15" s="1">
        <v>45389</v>
      </c>
      <c r="H15" s="11" t="s">
        <v>533</v>
      </c>
      <c r="I15" t="s">
        <v>534</v>
      </c>
      <c r="J15" t="s">
        <v>549</v>
      </c>
      <c r="K15" t="s">
        <v>550</v>
      </c>
      <c r="L15" t="s">
        <v>547</v>
      </c>
      <c r="M15" t="s">
        <v>216</v>
      </c>
    </row>
    <row r="16" spans="1:13" x14ac:dyDescent="0.25">
      <c r="A16">
        <v>17</v>
      </c>
      <c r="B16">
        <v>86234</v>
      </c>
      <c r="C16" t="s">
        <v>579</v>
      </c>
      <c r="D16" t="s">
        <v>582</v>
      </c>
      <c r="E16" t="s">
        <v>583</v>
      </c>
      <c r="F16" s="1">
        <v>45389</v>
      </c>
      <c r="H16" s="11" t="s">
        <v>533</v>
      </c>
      <c r="I16" t="s">
        <v>534</v>
      </c>
      <c r="J16" t="s">
        <v>72</v>
      </c>
      <c r="K16" t="s">
        <v>73</v>
      </c>
      <c r="L16" t="s">
        <v>547</v>
      </c>
      <c r="M16" t="s">
        <v>216</v>
      </c>
    </row>
    <row r="17" spans="1:13" x14ac:dyDescent="0.25">
      <c r="A17">
        <v>18</v>
      </c>
      <c r="B17">
        <v>86235</v>
      </c>
      <c r="C17" t="s">
        <v>579</v>
      </c>
      <c r="D17" t="s">
        <v>584</v>
      </c>
      <c r="E17" t="s">
        <v>585</v>
      </c>
      <c r="F17" s="1">
        <v>45389</v>
      </c>
      <c r="G17" s="49">
        <v>45389.809461643519</v>
      </c>
      <c r="H17" t="s">
        <v>380</v>
      </c>
      <c r="I17" t="s">
        <v>436</v>
      </c>
      <c r="J17" t="s">
        <v>533</v>
      </c>
      <c r="K17" t="s">
        <v>534</v>
      </c>
      <c r="L17" t="s">
        <v>547</v>
      </c>
      <c r="M17" t="s">
        <v>216</v>
      </c>
    </row>
    <row r="18" spans="1:13" x14ac:dyDescent="0.25">
      <c r="A18">
        <v>19</v>
      </c>
      <c r="B18" s="50">
        <v>86236</v>
      </c>
      <c r="C18" t="s">
        <v>579</v>
      </c>
      <c r="D18" t="s">
        <v>586</v>
      </c>
      <c r="E18" t="s">
        <v>587</v>
      </c>
      <c r="F18" s="1">
        <v>45389</v>
      </c>
      <c r="G18" s="49">
        <v>45390.613477777777</v>
      </c>
      <c r="H18" t="s">
        <v>542</v>
      </c>
      <c r="I18" t="s">
        <v>543</v>
      </c>
      <c r="J18" s="11" t="s">
        <v>241</v>
      </c>
      <c r="L18" s="11" t="s">
        <v>241</v>
      </c>
    </row>
    <row r="19" spans="1:13" x14ac:dyDescent="0.25">
      <c r="A19">
        <v>20</v>
      </c>
      <c r="B19" s="50">
        <v>86301</v>
      </c>
      <c r="C19" t="s">
        <v>588</v>
      </c>
      <c r="D19" t="s">
        <v>589</v>
      </c>
      <c r="E19" t="s">
        <v>590</v>
      </c>
      <c r="F19" s="1">
        <v>45389</v>
      </c>
      <c r="H19" s="11" t="s">
        <v>380</v>
      </c>
      <c r="I19" t="s">
        <v>436</v>
      </c>
      <c r="J19" s="11" t="s">
        <v>241</v>
      </c>
      <c r="L19" s="11" t="s">
        <v>241</v>
      </c>
    </row>
    <row r="20" spans="1:13" x14ac:dyDescent="0.25">
      <c r="A20">
        <v>21</v>
      </c>
      <c r="B20">
        <v>86312</v>
      </c>
      <c r="C20" t="s">
        <v>588</v>
      </c>
      <c r="D20" t="s">
        <v>589</v>
      </c>
      <c r="E20" t="s">
        <v>591</v>
      </c>
      <c r="F20" s="1">
        <v>45389</v>
      </c>
      <c r="G20" s="49">
        <v>45390.455117638892</v>
      </c>
      <c r="H20" t="s">
        <v>462</v>
      </c>
      <c r="I20" t="s">
        <v>463</v>
      </c>
      <c r="J20" t="s">
        <v>0</v>
      </c>
      <c r="K20" t="s">
        <v>434</v>
      </c>
      <c r="L20" t="s">
        <v>371</v>
      </c>
      <c r="M20" t="s">
        <v>423</v>
      </c>
    </row>
    <row r="21" spans="1:13" x14ac:dyDescent="0.25">
      <c r="A21">
        <v>22</v>
      </c>
      <c r="B21">
        <v>86313</v>
      </c>
      <c r="C21" t="s">
        <v>588</v>
      </c>
      <c r="D21" t="s">
        <v>592</v>
      </c>
      <c r="E21" t="s">
        <v>593</v>
      </c>
      <c r="F21" s="1">
        <v>45389</v>
      </c>
      <c r="G21" s="49">
        <v>45390.938861967596</v>
      </c>
      <c r="H21" t="s">
        <v>535</v>
      </c>
      <c r="I21" t="s">
        <v>413</v>
      </c>
      <c r="J21" t="s">
        <v>533</v>
      </c>
      <c r="K21" t="s">
        <v>534</v>
      </c>
      <c r="L21" t="s">
        <v>506</v>
      </c>
      <c r="M21" t="s">
        <v>505</v>
      </c>
    </row>
    <row r="22" spans="1:13" x14ac:dyDescent="0.25">
      <c r="A22">
        <v>23</v>
      </c>
      <c r="B22" s="50">
        <v>86314</v>
      </c>
      <c r="C22" t="s">
        <v>588</v>
      </c>
      <c r="D22" t="s">
        <v>594</v>
      </c>
      <c r="E22" t="s">
        <v>595</v>
      </c>
      <c r="F22" s="1">
        <v>45389</v>
      </c>
      <c r="G22" s="49">
        <v>45390.089980081022</v>
      </c>
      <c r="H22" t="s">
        <v>345</v>
      </c>
      <c r="I22" t="s">
        <v>346</v>
      </c>
      <c r="J22" s="11" t="s">
        <v>241</v>
      </c>
      <c r="L22" s="11" t="s">
        <v>241</v>
      </c>
    </row>
    <row r="23" spans="1:13" x14ac:dyDescent="0.25">
      <c r="A23">
        <v>24</v>
      </c>
      <c r="B23" s="39">
        <v>86315</v>
      </c>
      <c r="C23" t="s">
        <v>588</v>
      </c>
      <c r="D23" t="s">
        <v>596</v>
      </c>
      <c r="E23" t="s">
        <v>597</v>
      </c>
      <c r="F23" s="1">
        <v>45389</v>
      </c>
      <c r="G23" s="49">
        <v>45391.034830937497</v>
      </c>
      <c r="H23" t="s">
        <v>482</v>
      </c>
      <c r="I23" t="s">
        <v>483</v>
      </c>
      <c r="J23" t="s">
        <v>462</v>
      </c>
      <c r="K23" t="s">
        <v>212</v>
      </c>
      <c r="L23" s="11" t="s">
        <v>241</v>
      </c>
    </row>
    <row r="24" spans="1:13" x14ac:dyDescent="0.25">
      <c r="A24">
        <v>25</v>
      </c>
      <c r="B24" s="39">
        <v>86316</v>
      </c>
      <c r="C24" t="s">
        <v>588</v>
      </c>
      <c r="D24" t="s">
        <v>598</v>
      </c>
      <c r="E24" t="s">
        <v>590</v>
      </c>
      <c r="F24" s="1">
        <v>45389</v>
      </c>
      <c r="G24" s="49">
        <v>45389.765248738426</v>
      </c>
      <c r="H24" t="s">
        <v>34</v>
      </c>
      <c r="I24" t="s">
        <v>467</v>
      </c>
      <c r="J24" t="s">
        <v>482</v>
      </c>
      <c r="K24" t="s">
        <v>483</v>
      </c>
      <c r="L24" s="11" t="s">
        <v>241</v>
      </c>
    </row>
    <row r="25" spans="1:13" x14ac:dyDescent="0.25">
      <c r="A25">
        <v>26</v>
      </c>
      <c r="B25" s="39">
        <v>86317</v>
      </c>
      <c r="C25" t="s">
        <v>588</v>
      </c>
      <c r="D25" t="s">
        <v>599</v>
      </c>
      <c r="E25" t="s">
        <v>600</v>
      </c>
      <c r="F25" s="1">
        <v>45389</v>
      </c>
      <c r="G25" s="49">
        <v>45389.770098171299</v>
      </c>
      <c r="H25" t="s">
        <v>34</v>
      </c>
      <c r="I25" t="s">
        <v>467</v>
      </c>
      <c r="J25" t="s">
        <v>486</v>
      </c>
      <c r="K25" t="s">
        <v>487</v>
      </c>
      <c r="L25" s="11" t="s">
        <v>241</v>
      </c>
    </row>
    <row r="26" spans="1:13" x14ac:dyDescent="0.25">
      <c r="A26">
        <v>27</v>
      </c>
      <c r="B26" s="50">
        <v>86356</v>
      </c>
      <c r="C26" t="s">
        <v>601</v>
      </c>
      <c r="D26" t="s">
        <v>602</v>
      </c>
      <c r="E26" t="s">
        <v>603</v>
      </c>
      <c r="F26" s="1">
        <v>45389</v>
      </c>
      <c r="G26" s="49">
        <v>45389.833086087965</v>
      </c>
      <c r="H26" t="s">
        <v>486</v>
      </c>
      <c r="I26" t="s">
        <v>487</v>
      </c>
      <c r="J26" s="11" t="s">
        <v>241</v>
      </c>
      <c r="L26" s="11" t="s">
        <v>241</v>
      </c>
    </row>
    <row r="27" spans="1:13" x14ac:dyDescent="0.25">
      <c r="A27">
        <v>28</v>
      </c>
      <c r="B27">
        <v>86361</v>
      </c>
      <c r="C27" t="s">
        <v>601</v>
      </c>
      <c r="D27" t="s">
        <v>603</v>
      </c>
      <c r="E27" t="s">
        <v>604</v>
      </c>
      <c r="F27" s="1">
        <v>45389</v>
      </c>
      <c r="G27" s="49">
        <v>45389.828757418982</v>
      </c>
      <c r="H27" t="s">
        <v>24</v>
      </c>
      <c r="I27" t="s">
        <v>74</v>
      </c>
      <c r="J27" t="s">
        <v>229</v>
      </c>
      <c r="K27" t="s">
        <v>121</v>
      </c>
      <c r="L27" t="s">
        <v>82</v>
      </c>
      <c r="M27" t="s">
        <v>502</v>
      </c>
    </row>
    <row r="28" spans="1:13" x14ac:dyDescent="0.25">
      <c r="A28">
        <v>29</v>
      </c>
      <c r="B28">
        <v>86362</v>
      </c>
      <c r="C28" t="s">
        <v>601</v>
      </c>
      <c r="D28" t="s">
        <v>602</v>
      </c>
      <c r="E28" t="s">
        <v>605</v>
      </c>
      <c r="F28" s="1">
        <v>45389</v>
      </c>
      <c r="G28" s="49">
        <v>45389.831748622688</v>
      </c>
      <c r="H28" t="s">
        <v>24</v>
      </c>
      <c r="I28" t="s">
        <v>74</v>
      </c>
      <c r="J28" t="s">
        <v>229</v>
      </c>
      <c r="K28" t="s">
        <v>121</v>
      </c>
      <c r="L28" t="s">
        <v>82</v>
      </c>
      <c r="M28" t="s">
        <v>502</v>
      </c>
    </row>
    <row r="29" spans="1:13" x14ac:dyDescent="0.25">
      <c r="A29">
        <v>30</v>
      </c>
      <c r="B29" s="50">
        <v>86363</v>
      </c>
      <c r="C29" t="s">
        <v>601</v>
      </c>
      <c r="D29" t="s">
        <v>606</v>
      </c>
      <c r="E29" t="s">
        <v>607</v>
      </c>
      <c r="F29" s="1">
        <v>45389</v>
      </c>
      <c r="G29" s="49">
        <v>45391.05087767361</v>
      </c>
      <c r="H29" t="s">
        <v>482</v>
      </c>
      <c r="I29" t="s">
        <v>483</v>
      </c>
      <c r="J29" s="11" t="s">
        <v>241</v>
      </c>
      <c r="L29" s="11" t="s">
        <v>241</v>
      </c>
    </row>
    <row r="30" spans="1:13" x14ac:dyDescent="0.25">
      <c r="A30">
        <v>31</v>
      </c>
      <c r="B30" s="50">
        <v>86364</v>
      </c>
      <c r="C30" t="s">
        <v>601</v>
      </c>
      <c r="D30" t="s">
        <v>608</v>
      </c>
      <c r="E30" t="s">
        <v>609</v>
      </c>
      <c r="F30" s="1">
        <v>45389</v>
      </c>
      <c r="G30" s="49">
        <v>45389.537209386574</v>
      </c>
      <c r="H30" t="s">
        <v>380</v>
      </c>
      <c r="I30" t="s">
        <v>436</v>
      </c>
      <c r="J30" s="11" t="s">
        <v>241</v>
      </c>
      <c r="L30" s="11" t="s">
        <v>241</v>
      </c>
    </row>
    <row r="31" spans="1:13" x14ac:dyDescent="0.25">
      <c r="A31">
        <v>32</v>
      </c>
      <c r="B31">
        <v>86405</v>
      </c>
      <c r="C31" t="s">
        <v>610</v>
      </c>
      <c r="D31" t="s">
        <v>611</v>
      </c>
      <c r="E31" t="s">
        <v>612</v>
      </c>
      <c r="F31" s="1">
        <v>45389</v>
      </c>
      <c r="G31" s="49">
        <v>45390.475681550924</v>
      </c>
      <c r="H31" t="s">
        <v>464</v>
      </c>
      <c r="I31" t="s">
        <v>208</v>
      </c>
      <c r="J31" t="s">
        <v>500</v>
      </c>
      <c r="K31" t="s">
        <v>208</v>
      </c>
      <c r="L31" t="s">
        <v>499</v>
      </c>
      <c r="M31" t="s">
        <v>208</v>
      </c>
    </row>
    <row r="32" spans="1:13" x14ac:dyDescent="0.25">
      <c r="A32">
        <v>33</v>
      </c>
      <c r="B32" s="39">
        <v>86415</v>
      </c>
      <c r="C32" t="s">
        <v>610</v>
      </c>
      <c r="D32" t="s">
        <v>613</v>
      </c>
      <c r="E32" t="s">
        <v>614</v>
      </c>
      <c r="F32" s="1">
        <v>45389</v>
      </c>
      <c r="H32" s="11" t="s">
        <v>157</v>
      </c>
      <c r="I32" t="s">
        <v>158</v>
      </c>
      <c r="J32" t="s">
        <v>546</v>
      </c>
      <c r="K32" t="s">
        <v>216</v>
      </c>
      <c r="L32" s="11" t="s">
        <v>241</v>
      </c>
    </row>
    <row r="33" spans="1:13" x14ac:dyDescent="0.25">
      <c r="A33">
        <v>34</v>
      </c>
      <c r="B33">
        <v>86416</v>
      </c>
      <c r="C33" t="s">
        <v>610</v>
      </c>
      <c r="D33" t="s">
        <v>615</v>
      </c>
      <c r="E33" t="s">
        <v>616</v>
      </c>
      <c r="F33" s="1">
        <v>45389</v>
      </c>
      <c r="H33" s="11" t="s">
        <v>157</v>
      </c>
      <c r="I33" t="s">
        <v>158</v>
      </c>
      <c r="J33" t="s">
        <v>546</v>
      </c>
      <c r="K33" t="s">
        <v>216</v>
      </c>
      <c r="L33" t="s">
        <v>380</v>
      </c>
      <c r="M33" t="s">
        <v>436</v>
      </c>
    </row>
    <row r="34" spans="1:13" x14ac:dyDescent="0.25">
      <c r="A34">
        <v>35</v>
      </c>
      <c r="B34" s="39">
        <v>86417</v>
      </c>
      <c r="C34" t="s">
        <v>610</v>
      </c>
      <c r="D34" t="s">
        <v>617</v>
      </c>
      <c r="E34" t="s">
        <v>618</v>
      </c>
      <c r="F34" s="1">
        <v>45389</v>
      </c>
      <c r="H34" s="11" t="s">
        <v>157</v>
      </c>
      <c r="I34" t="s">
        <v>158</v>
      </c>
      <c r="J34" t="s">
        <v>546</v>
      </c>
      <c r="K34" t="s">
        <v>216</v>
      </c>
      <c r="L34" s="11" t="s">
        <v>241</v>
      </c>
    </row>
    <row r="35" spans="1:13" x14ac:dyDescent="0.25">
      <c r="A35">
        <v>36</v>
      </c>
      <c r="B35">
        <v>86418</v>
      </c>
      <c r="C35" t="s">
        <v>610</v>
      </c>
      <c r="D35" t="s">
        <v>619</v>
      </c>
      <c r="E35" t="s">
        <v>612</v>
      </c>
      <c r="F35" s="1">
        <v>45389</v>
      </c>
      <c r="G35" s="49">
        <v>45390.485333599536</v>
      </c>
      <c r="H35" t="s">
        <v>464</v>
      </c>
      <c r="I35" t="s">
        <v>208</v>
      </c>
      <c r="J35" t="s">
        <v>500</v>
      </c>
      <c r="K35" t="s">
        <v>208</v>
      </c>
      <c r="L35" t="s">
        <v>499</v>
      </c>
      <c r="M35" t="s">
        <v>208</v>
      </c>
    </row>
    <row r="36" spans="1:13" x14ac:dyDescent="0.25">
      <c r="A36">
        <v>37</v>
      </c>
      <c r="B36">
        <v>86419</v>
      </c>
      <c r="C36" t="s">
        <v>610</v>
      </c>
      <c r="D36" t="s">
        <v>611</v>
      </c>
      <c r="E36" t="s">
        <v>620</v>
      </c>
      <c r="F36" s="1">
        <v>45389</v>
      </c>
      <c r="G36" s="49">
        <v>45390.481443263889</v>
      </c>
      <c r="H36" t="s">
        <v>464</v>
      </c>
      <c r="I36" t="s">
        <v>208</v>
      </c>
      <c r="J36" t="s">
        <v>499</v>
      </c>
      <c r="K36" t="s">
        <v>208</v>
      </c>
      <c r="L36" t="s">
        <v>500</v>
      </c>
      <c r="M36" t="s">
        <v>208</v>
      </c>
    </row>
    <row r="37" spans="1:13" x14ac:dyDescent="0.25">
      <c r="A37">
        <v>38</v>
      </c>
      <c r="B37" s="50">
        <v>86464</v>
      </c>
      <c r="C37" t="s">
        <v>621</v>
      </c>
      <c r="D37" t="s">
        <v>622</v>
      </c>
      <c r="E37" t="s">
        <v>623</v>
      </c>
      <c r="F37" s="1">
        <v>45389</v>
      </c>
      <c r="G37" s="49">
        <v>45368.782542696761</v>
      </c>
      <c r="H37" t="s">
        <v>193</v>
      </c>
      <c r="I37" t="s">
        <v>194</v>
      </c>
      <c r="J37" s="11" t="s">
        <v>241</v>
      </c>
      <c r="L37" s="11" t="s">
        <v>241</v>
      </c>
    </row>
    <row r="38" spans="1:13" x14ac:dyDescent="0.25">
      <c r="A38">
        <v>39</v>
      </c>
      <c r="B38" s="50">
        <v>86471</v>
      </c>
      <c r="C38" t="s">
        <v>621</v>
      </c>
      <c r="D38" t="s">
        <v>624</v>
      </c>
      <c r="E38" t="s">
        <v>623</v>
      </c>
      <c r="F38" s="1">
        <v>45389</v>
      </c>
      <c r="G38" s="49">
        <v>45389.528674976849</v>
      </c>
      <c r="H38" t="s">
        <v>48</v>
      </c>
      <c r="I38" t="s">
        <v>158</v>
      </c>
      <c r="J38" s="11" t="s">
        <v>241</v>
      </c>
      <c r="L38" s="11" t="s">
        <v>241</v>
      </c>
    </row>
    <row r="39" spans="1:13" x14ac:dyDescent="0.25">
      <c r="A39">
        <v>40</v>
      </c>
      <c r="B39" s="50">
        <v>86472</v>
      </c>
      <c r="C39" t="s">
        <v>621</v>
      </c>
      <c r="D39" t="s">
        <v>625</v>
      </c>
      <c r="E39" t="s">
        <v>626</v>
      </c>
      <c r="F39" s="1">
        <v>45389</v>
      </c>
      <c r="G39" s="49">
        <v>45389.690400104169</v>
      </c>
      <c r="H39" t="s">
        <v>48</v>
      </c>
      <c r="I39" t="s">
        <v>158</v>
      </c>
      <c r="J39" s="11" t="s">
        <v>241</v>
      </c>
      <c r="L39" s="11" t="s">
        <v>241</v>
      </c>
    </row>
    <row r="40" spans="1:13" x14ac:dyDescent="0.25">
      <c r="A40">
        <v>41</v>
      </c>
      <c r="B40" s="50">
        <v>86473</v>
      </c>
      <c r="C40" t="s">
        <v>621</v>
      </c>
      <c r="D40" t="s">
        <v>627</v>
      </c>
      <c r="E40" t="s">
        <v>628</v>
      </c>
      <c r="F40" s="1">
        <v>45389</v>
      </c>
      <c r="G40" s="49">
        <v>45389.692013263892</v>
      </c>
      <c r="H40" t="s">
        <v>48</v>
      </c>
      <c r="I40" t="s">
        <v>158</v>
      </c>
      <c r="J40" s="11" t="s">
        <v>241</v>
      </c>
      <c r="L40" s="11" t="s">
        <v>241</v>
      </c>
    </row>
    <row r="42" spans="1:13" x14ac:dyDescent="0.25">
      <c r="A42" t="s">
        <v>629</v>
      </c>
    </row>
    <row r="44" spans="1:13" x14ac:dyDescent="0.25">
      <c r="A44">
        <v>5</v>
      </c>
      <c r="B44">
        <v>86067</v>
      </c>
      <c r="C44" t="s">
        <v>551</v>
      </c>
      <c r="D44" t="s">
        <v>560</v>
      </c>
      <c r="E44" t="s">
        <v>553</v>
      </c>
      <c r="F44" s="1">
        <v>45389</v>
      </c>
    </row>
    <row r="45" spans="1:13" x14ac:dyDescent="0.25">
      <c r="A45">
        <v>42</v>
      </c>
      <c r="B45">
        <v>86474</v>
      </c>
      <c r="C45" t="s">
        <v>621</v>
      </c>
      <c r="D45" t="s">
        <v>622</v>
      </c>
      <c r="E45" t="s">
        <v>560</v>
      </c>
      <c r="F45" s="1">
        <v>45389</v>
      </c>
    </row>
    <row r="46" spans="1:13" x14ac:dyDescent="0.25">
      <c r="A46">
        <v>13</v>
      </c>
      <c r="B46">
        <v>86189</v>
      </c>
      <c r="C46" t="s">
        <v>573</v>
      </c>
      <c r="D46" t="s">
        <v>560</v>
      </c>
      <c r="E46" t="s">
        <v>574</v>
      </c>
      <c r="F46" s="1">
        <v>45389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opLeftCell="A33" zoomScaleNormal="100" workbookViewId="0">
      <selection activeCell="D2" sqref="D2:I40"/>
    </sheetView>
  </sheetViews>
  <sheetFormatPr defaultRowHeight="12.5" x14ac:dyDescent="0.25"/>
  <cols>
    <col min="2" max="2" width="11.81640625" customWidth="1"/>
    <col min="3" max="3" width="13" customWidth="1"/>
    <col min="4" max="4" width="8.90625" customWidth="1"/>
    <col min="5" max="5" width="11.36328125" customWidth="1"/>
    <col min="6" max="6" width="10.6328125" customWidth="1"/>
    <col min="7" max="7" width="11.81640625" customWidth="1"/>
    <col min="8" max="8" width="18.54296875" customWidth="1"/>
    <col min="9" max="9" width="11.54296875" bestFit="1" customWidth="1"/>
    <col min="10" max="10" width="14.54296875" hidden="1" customWidth="1"/>
    <col min="11" max="11" width="11.54296875" hidden="1" customWidth="1"/>
    <col min="12" max="14" width="11.54296875" customWidth="1"/>
    <col min="15" max="15" width="11" bestFit="1" customWidth="1"/>
  </cols>
  <sheetData>
    <row r="1" spans="1:18" ht="13" x14ac:dyDescent="0.3">
      <c r="B1" s="1"/>
      <c r="C1" s="47"/>
      <c r="D1" s="47"/>
      <c r="G1" s="47"/>
      <c r="H1" s="47"/>
      <c r="L1" t="s">
        <v>528</v>
      </c>
      <c r="M1" t="s">
        <v>529</v>
      </c>
      <c r="N1" t="s">
        <v>529</v>
      </c>
      <c r="O1" t="s">
        <v>530</v>
      </c>
      <c r="P1" t="s">
        <v>530</v>
      </c>
    </row>
    <row r="2" spans="1:18" x14ac:dyDescent="0.25">
      <c r="A2">
        <v>86055</v>
      </c>
      <c r="B2" t="s">
        <v>486</v>
      </c>
      <c r="C2" t="s">
        <v>487</v>
      </c>
      <c r="D2">
        <v>86055</v>
      </c>
      <c r="E2" t="s">
        <v>488</v>
      </c>
      <c r="F2" t="s">
        <v>489</v>
      </c>
      <c r="G2">
        <v>86055</v>
      </c>
      <c r="H2" t="s">
        <v>482</v>
      </c>
      <c r="I2" t="s">
        <v>483</v>
      </c>
      <c r="L2">
        <v>1</v>
      </c>
      <c r="M2">
        <v>1</v>
      </c>
      <c r="N2">
        <v>1</v>
      </c>
      <c r="P2">
        <v>1</v>
      </c>
      <c r="Q2">
        <f>SUM(M2:P2)</f>
        <v>3</v>
      </c>
      <c r="R2">
        <f>+Q2-2</f>
        <v>1</v>
      </c>
    </row>
    <row r="3" spans="1:18" x14ac:dyDescent="0.25">
      <c r="A3" s="39">
        <v>86064</v>
      </c>
      <c r="B3" t="s">
        <v>345</v>
      </c>
      <c r="C3" t="s">
        <v>346</v>
      </c>
      <c r="D3" s="39">
        <v>86064</v>
      </c>
      <c r="E3" t="s">
        <v>371</v>
      </c>
      <c r="F3" t="s">
        <v>423</v>
      </c>
      <c r="G3" s="39">
        <v>86064</v>
      </c>
      <c r="H3" s="11" t="s">
        <v>241</v>
      </c>
      <c r="L3">
        <v>1</v>
      </c>
      <c r="M3">
        <v>1</v>
      </c>
      <c r="Q3">
        <f t="shared" ref="Q3:Q41" si="0">SUM(M3:P3)</f>
        <v>1</v>
      </c>
      <c r="R3">
        <f t="shared" ref="R3:R41" si="1">+Q3-2</f>
        <v>-1</v>
      </c>
    </row>
    <row r="4" spans="1:18" x14ac:dyDescent="0.25">
      <c r="A4">
        <v>86065</v>
      </c>
      <c r="B4" t="s">
        <v>345</v>
      </c>
      <c r="C4" t="s">
        <v>346</v>
      </c>
      <c r="D4">
        <v>86065</v>
      </c>
      <c r="E4" t="s">
        <v>14</v>
      </c>
      <c r="F4" t="s">
        <v>15</v>
      </c>
      <c r="G4">
        <v>86065</v>
      </c>
      <c r="H4" t="s">
        <v>506</v>
      </c>
      <c r="I4" t="s">
        <v>505</v>
      </c>
      <c r="L4">
        <v>1</v>
      </c>
      <c r="M4">
        <v>1</v>
      </c>
      <c r="N4">
        <v>1</v>
      </c>
      <c r="P4">
        <v>1</v>
      </c>
      <c r="Q4">
        <f t="shared" si="0"/>
        <v>3</v>
      </c>
      <c r="R4">
        <f t="shared" si="1"/>
        <v>1</v>
      </c>
    </row>
    <row r="5" spans="1:18" x14ac:dyDescent="0.25">
      <c r="A5" s="39">
        <v>86066</v>
      </c>
      <c r="B5" t="s">
        <v>14</v>
      </c>
      <c r="C5" t="s">
        <v>15</v>
      </c>
      <c r="D5" s="39">
        <v>86066</v>
      </c>
      <c r="E5" t="s">
        <v>52</v>
      </c>
      <c r="F5" t="s">
        <v>53</v>
      </c>
      <c r="G5" s="39">
        <v>86066</v>
      </c>
      <c r="H5" s="11" t="s">
        <v>241</v>
      </c>
      <c r="L5">
        <v>1</v>
      </c>
      <c r="M5">
        <v>1</v>
      </c>
      <c r="Q5">
        <f t="shared" si="0"/>
        <v>1</v>
      </c>
      <c r="R5">
        <f t="shared" si="1"/>
        <v>-1</v>
      </c>
    </row>
    <row r="6" spans="1:18" x14ac:dyDescent="0.25">
      <c r="A6">
        <v>86068</v>
      </c>
      <c r="B6" t="s">
        <v>488</v>
      </c>
      <c r="C6" t="s">
        <v>489</v>
      </c>
      <c r="D6">
        <v>86068</v>
      </c>
      <c r="E6" t="s">
        <v>525</v>
      </c>
      <c r="F6" t="s">
        <v>523</v>
      </c>
      <c r="G6">
        <v>86068</v>
      </c>
      <c r="H6" t="s">
        <v>535</v>
      </c>
      <c r="I6" t="s">
        <v>413</v>
      </c>
      <c r="L6">
        <v>1</v>
      </c>
      <c r="M6">
        <v>1</v>
      </c>
      <c r="N6">
        <v>1</v>
      </c>
      <c r="Q6">
        <f t="shared" si="0"/>
        <v>2</v>
      </c>
      <c r="R6">
        <f t="shared" si="1"/>
        <v>0</v>
      </c>
    </row>
    <row r="7" spans="1:18" x14ac:dyDescent="0.25">
      <c r="A7">
        <v>86069</v>
      </c>
      <c r="B7" t="s">
        <v>488</v>
      </c>
      <c r="C7" t="s">
        <v>489</v>
      </c>
      <c r="D7">
        <v>86069</v>
      </c>
      <c r="E7" t="s">
        <v>525</v>
      </c>
      <c r="F7" t="s">
        <v>523</v>
      </c>
      <c r="G7">
        <v>86069</v>
      </c>
      <c r="H7" t="s">
        <v>0</v>
      </c>
      <c r="I7" t="s">
        <v>434</v>
      </c>
      <c r="L7">
        <v>1</v>
      </c>
      <c r="M7">
        <v>1</v>
      </c>
      <c r="N7">
        <v>1</v>
      </c>
      <c r="Q7">
        <f t="shared" si="0"/>
        <v>2</v>
      </c>
      <c r="R7">
        <f t="shared" si="1"/>
        <v>0</v>
      </c>
    </row>
    <row r="8" spans="1:18" x14ac:dyDescent="0.25">
      <c r="A8">
        <v>86070</v>
      </c>
      <c r="B8" t="s">
        <v>488</v>
      </c>
      <c r="C8" t="s">
        <v>489</v>
      </c>
      <c r="D8">
        <v>86070</v>
      </c>
      <c r="E8" t="s">
        <v>535</v>
      </c>
      <c r="F8" t="s">
        <v>413</v>
      </c>
      <c r="G8">
        <v>86070</v>
      </c>
      <c r="H8" t="s">
        <v>371</v>
      </c>
      <c r="I8" t="s">
        <v>423</v>
      </c>
      <c r="L8">
        <v>1</v>
      </c>
      <c r="M8">
        <v>1</v>
      </c>
      <c r="N8">
        <v>1</v>
      </c>
      <c r="Q8">
        <f t="shared" si="0"/>
        <v>2</v>
      </c>
      <c r="R8">
        <f t="shared" si="1"/>
        <v>0</v>
      </c>
    </row>
    <row r="9" spans="1:18" x14ac:dyDescent="0.25">
      <c r="A9" s="39">
        <v>86107</v>
      </c>
      <c r="B9" t="s">
        <v>140</v>
      </c>
      <c r="C9" t="s">
        <v>59</v>
      </c>
      <c r="D9" s="39">
        <v>86107</v>
      </c>
      <c r="E9" t="s">
        <v>380</v>
      </c>
      <c r="F9" t="s">
        <v>524</v>
      </c>
      <c r="G9" s="39">
        <v>86107</v>
      </c>
      <c r="H9" s="11" t="s">
        <v>241</v>
      </c>
      <c r="L9">
        <v>1</v>
      </c>
      <c r="M9">
        <v>1</v>
      </c>
      <c r="P9">
        <v>1</v>
      </c>
      <c r="Q9">
        <f t="shared" si="0"/>
        <v>2</v>
      </c>
      <c r="R9">
        <f t="shared" si="1"/>
        <v>0</v>
      </c>
    </row>
    <row r="10" spans="1:18" x14ac:dyDescent="0.25">
      <c r="A10">
        <v>86108</v>
      </c>
      <c r="B10" t="s">
        <v>52</v>
      </c>
      <c r="C10" t="s">
        <v>53</v>
      </c>
      <c r="D10">
        <v>86108</v>
      </c>
      <c r="E10" t="s">
        <v>549</v>
      </c>
      <c r="F10" t="s">
        <v>550</v>
      </c>
      <c r="G10">
        <v>86108</v>
      </c>
      <c r="H10" t="s">
        <v>310</v>
      </c>
      <c r="I10" t="s">
        <v>545</v>
      </c>
      <c r="L10">
        <v>1</v>
      </c>
      <c r="M10">
        <v>1</v>
      </c>
      <c r="N10">
        <v>1</v>
      </c>
      <c r="Q10">
        <f t="shared" si="0"/>
        <v>2</v>
      </c>
      <c r="R10">
        <f t="shared" si="1"/>
        <v>0</v>
      </c>
    </row>
    <row r="11" spans="1:18" x14ac:dyDescent="0.25">
      <c r="A11" s="39">
        <v>86109</v>
      </c>
      <c r="B11" t="s">
        <v>193</v>
      </c>
      <c r="C11" t="s">
        <v>194</v>
      </c>
      <c r="D11" s="39">
        <v>86109</v>
      </c>
      <c r="E11" t="s">
        <v>310</v>
      </c>
      <c r="F11" t="s">
        <v>545</v>
      </c>
      <c r="G11" s="39">
        <v>86109</v>
      </c>
      <c r="H11" s="11" t="s">
        <v>241</v>
      </c>
      <c r="L11">
        <v>1</v>
      </c>
      <c r="M11">
        <v>1</v>
      </c>
      <c r="P11">
        <v>1</v>
      </c>
      <c r="Q11">
        <f t="shared" si="0"/>
        <v>2</v>
      </c>
      <c r="R11">
        <f t="shared" si="1"/>
        <v>0</v>
      </c>
    </row>
    <row r="12" spans="1:18" x14ac:dyDescent="0.25">
      <c r="A12" s="50">
        <v>86185</v>
      </c>
      <c r="B12" t="s">
        <v>380</v>
      </c>
      <c r="C12" t="s">
        <v>436</v>
      </c>
      <c r="D12" s="50">
        <v>86185</v>
      </c>
      <c r="E12" s="11" t="s">
        <v>241</v>
      </c>
      <c r="G12" s="50">
        <v>86185</v>
      </c>
      <c r="H12" s="11" t="s">
        <v>241</v>
      </c>
      <c r="L12">
        <v>1</v>
      </c>
      <c r="O12">
        <v>1</v>
      </c>
      <c r="P12">
        <v>1</v>
      </c>
      <c r="Q12">
        <f t="shared" si="0"/>
        <v>2</v>
      </c>
      <c r="R12">
        <f t="shared" si="1"/>
        <v>0</v>
      </c>
    </row>
    <row r="13" spans="1:18" x14ac:dyDescent="0.25">
      <c r="A13">
        <v>86190</v>
      </c>
      <c r="B13" t="s">
        <v>140</v>
      </c>
      <c r="C13" t="s">
        <v>59</v>
      </c>
      <c r="D13">
        <v>86190</v>
      </c>
      <c r="E13" t="s">
        <v>542</v>
      </c>
      <c r="F13" t="s">
        <v>543</v>
      </c>
      <c r="G13">
        <v>86190</v>
      </c>
      <c r="H13" t="s">
        <v>380</v>
      </c>
      <c r="I13" t="s">
        <v>524</v>
      </c>
      <c r="L13">
        <v>1</v>
      </c>
      <c r="M13">
        <v>1</v>
      </c>
      <c r="N13">
        <v>1</v>
      </c>
      <c r="Q13">
        <f t="shared" si="0"/>
        <v>2</v>
      </c>
      <c r="R13">
        <f t="shared" si="1"/>
        <v>0</v>
      </c>
    </row>
    <row r="14" spans="1:18" x14ac:dyDescent="0.25">
      <c r="A14" s="39">
        <v>86191</v>
      </c>
      <c r="B14" t="s">
        <v>140</v>
      </c>
      <c r="C14" t="s">
        <v>59</v>
      </c>
      <c r="D14" s="39">
        <v>86191</v>
      </c>
      <c r="E14" t="s">
        <v>380</v>
      </c>
      <c r="F14" t="s">
        <v>524</v>
      </c>
      <c r="G14" s="39">
        <v>86191</v>
      </c>
      <c r="H14" s="11" t="s">
        <v>241</v>
      </c>
      <c r="L14">
        <v>1</v>
      </c>
      <c r="M14">
        <v>1</v>
      </c>
      <c r="P14">
        <v>1</v>
      </c>
      <c r="Q14">
        <f t="shared" si="0"/>
        <v>2</v>
      </c>
      <c r="R14">
        <f t="shared" si="1"/>
        <v>0</v>
      </c>
    </row>
    <row r="15" spans="1:18" x14ac:dyDescent="0.25">
      <c r="A15">
        <v>86233</v>
      </c>
      <c r="B15" s="11" t="s">
        <v>533</v>
      </c>
      <c r="C15" t="s">
        <v>534</v>
      </c>
      <c r="D15">
        <v>86233</v>
      </c>
      <c r="E15" t="s">
        <v>549</v>
      </c>
      <c r="F15" t="s">
        <v>550</v>
      </c>
      <c r="G15">
        <v>86233</v>
      </c>
      <c r="H15" t="s">
        <v>547</v>
      </c>
      <c r="I15" t="s">
        <v>216</v>
      </c>
      <c r="L15">
        <v>1</v>
      </c>
      <c r="M15">
        <v>1</v>
      </c>
      <c r="N15">
        <v>1</v>
      </c>
      <c r="Q15">
        <f t="shared" si="0"/>
        <v>2</v>
      </c>
      <c r="R15">
        <f t="shared" si="1"/>
        <v>0</v>
      </c>
    </row>
    <row r="16" spans="1:18" x14ac:dyDescent="0.25">
      <c r="A16">
        <v>86234</v>
      </c>
      <c r="B16" s="11" t="s">
        <v>533</v>
      </c>
      <c r="C16" t="s">
        <v>534</v>
      </c>
      <c r="D16">
        <v>86234</v>
      </c>
      <c r="E16" t="s">
        <v>72</v>
      </c>
      <c r="F16" t="s">
        <v>73</v>
      </c>
      <c r="G16">
        <v>86234</v>
      </c>
      <c r="H16" t="s">
        <v>547</v>
      </c>
      <c r="I16" t="s">
        <v>216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1:18" x14ac:dyDescent="0.25">
      <c r="A17">
        <v>86235</v>
      </c>
      <c r="B17" t="s">
        <v>380</v>
      </c>
      <c r="C17" t="s">
        <v>436</v>
      </c>
      <c r="D17">
        <v>86235</v>
      </c>
      <c r="E17" t="s">
        <v>533</v>
      </c>
      <c r="F17" t="s">
        <v>534</v>
      </c>
      <c r="G17">
        <v>86235</v>
      </c>
      <c r="H17" t="s">
        <v>547</v>
      </c>
      <c r="I17" t="s">
        <v>216</v>
      </c>
      <c r="L17">
        <v>1</v>
      </c>
      <c r="M17">
        <v>1</v>
      </c>
      <c r="N17">
        <v>1</v>
      </c>
      <c r="Q17">
        <f t="shared" si="0"/>
        <v>2</v>
      </c>
      <c r="R17">
        <f t="shared" si="1"/>
        <v>0</v>
      </c>
    </row>
    <row r="18" spans="1:18" x14ac:dyDescent="0.25">
      <c r="A18" s="50">
        <v>86236</v>
      </c>
      <c r="B18" t="s">
        <v>542</v>
      </c>
      <c r="C18" t="s">
        <v>543</v>
      </c>
      <c r="D18" s="50">
        <v>86236</v>
      </c>
      <c r="E18" s="11" t="s">
        <v>241</v>
      </c>
      <c r="G18" s="50">
        <v>86236</v>
      </c>
      <c r="H18" s="11" t="s">
        <v>241</v>
      </c>
      <c r="L18">
        <v>1</v>
      </c>
      <c r="O18">
        <v>1</v>
      </c>
      <c r="P18">
        <v>1</v>
      </c>
      <c r="Q18">
        <f t="shared" si="0"/>
        <v>2</v>
      </c>
      <c r="R18">
        <f t="shared" si="1"/>
        <v>0</v>
      </c>
    </row>
    <row r="19" spans="1:18" x14ac:dyDescent="0.25">
      <c r="A19" s="50">
        <v>86301</v>
      </c>
      <c r="B19" s="11" t="s">
        <v>380</v>
      </c>
      <c r="C19" t="s">
        <v>436</v>
      </c>
      <c r="D19" s="50">
        <v>86301</v>
      </c>
      <c r="E19" s="11" t="s">
        <v>241</v>
      </c>
      <c r="G19" s="50">
        <v>86301</v>
      </c>
      <c r="H19" s="11" t="s">
        <v>241</v>
      </c>
      <c r="L19">
        <v>1</v>
      </c>
      <c r="O19">
        <v>1</v>
      </c>
      <c r="P19">
        <v>1</v>
      </c>
      <c r="Q19">
        <f t="shared" si="0"/>
        <v>2</v>
      </c>
      <c r="R19">
        <f t="shared" si="1"/>
        <v>0</v>
      </c>
    </row>
    <row r="20" spans="1:18" x14ac:dyDescent="0.25">
      <c r="A20">
        <v>86312</v>
      </c>
      <c r="B20" t="s">
        <v>462</v>
      </c>
      <c r="C20" t="s">
        <v>463</v>
      </c>
      <c r="D20">
        <v>86312</v>
      </c>
      <c r="E20" t="s">
        <v>0</v>
      </c>
      <c r="F20" t="s">
        <v>434</v>
      </c>
      <c r="G20">
        <v>86312</v>
      </c>
      <c r="H20" t="s">
        <v>371</v>
      </c>
      <c r="I20" t="s">
        <v>423</v>
      </c>
      <c r="L20">
        <v>1</v>
      </c>
      <c r="M20">
        <v>1</v>
      </c>
      <c r="N20">
        <v>1</v>
      </c>
      <c r="Q20">
        <f t="shared" si="0"/>
        <v>2</v>
      </c>
      <c r="R20">
        <f t="shared" si="1"/>
        <v>0</v>
      </c>
    </row>
    <row r="21" spans="1:18" x14ac:dyDescent="0.25">
      <c r="A21">
        <v>86313</v>
      </c>
      <c r="B21" t="s">
        <v>535</v>
      </c>
      <c r="C21" t="s">
        <v>413</v>
      </c>
      <c r="D21">
        <v>86313</v>
      </c>
      <c r="E21" t="s">
        <v>533</v>
      </c>
      <c r="F21" t="s">
        <v>534</v>
      </c>
      <c r="G21">
        <v>86313</v>
      </c>
      <c r="H21" t="s">
        <v>506</v>
      </c>
      <c r="I21" t="s">
        <v>505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1:18" x14ac:dyDescent="0.25">
      <c r="A22" s="50">
        <v>86314</v>
      </c>
      <c r="B22" t="s">
        <v>345</v>
      </c>
      <c r="C22" t="s">
        <v>346</v>
      </c>
      <c r="D22" s="50">
        <v>86314</v>
      </c>
      <c r="E22" s="11" t="s">
        <v>241</v>
      </c>
      <c r="G22" s="50">
        <v>86314</v>
      </c>
      <c r="H22" s="11" t="s">
        <v>241</v>
      </c>
      <c r="L22">
        <v>1</v>
      </c>
      <c r="O22">
        <v>1</v>
      </c>
      <c r="P22">
        <v>1</v>
      </c>
      <c r="Q22">
        <f t="shared" si="0"/>
        <v>2</v>
      </c>
      <c r="R22">
        <f t="shared" si="1"/>
        <v>0</v>
      </c>
    </row>
    <row r="23" spans="1:18" x14ac:dyDescent="0.25">
      <c r="A23" s="39">
        <v>86315</v>
      </c>
      <c r="B23" t="s">
        <v>482</v>
      </c>
      <c r="C23" t="s">
        <v>483</v>
      </c>
      <c r="D23" s="39">
        <v>86315</v>
      </c>
      <c r="E23" t="s">
        <v>462</v>
      </c>
      <c r="F23" t="s">
        <v>212</v>
      </c>
      <c r="G23" s="39">
        <v>86315</v>
      </c>
      <c r="H23" s="11" t="s">
        <v>241</v>
      </c>
      <c r="L23">
        <v>1</v>
      </c>
      <c r="M23">
        <v>1</v>
      </c>
      <c r="P23">
        <v>1</v>
      </c>
      <c r="Q23">
        <f t="shared" si="0"/>
        <v>2</v>
      </c>
      <c r="R23">
        <f t="shared" si="1"/>
        <v>0</v>
      </c>
    </row>
    <row r="24" spans="1:18" x14ac:dyDescent="0.25">
      <c r="A24" s="39">
        <v>86316</v>
      </c>
      <c r="B24" t="s">
        <v>34</v>
      </c>
      <c r="C24" t="s">
        <v>467</v>
      </c>
      <c r="D24" s="39">
        <v>86316</v>
      </c>
      <c r="E24" t="s">
        <v>482</v>
      </c>
      <c r="F24" t="s">
        <v>483</v>
      </c>
      <c r="G24" s="39">
        <v>86316</v>
      </c>
      <c r="H24" s="11" t="s">
        <v>241</v>
      </c>
      <c r="L24">
        <v>1</v>
      </c>
      <c r="M24">
        <v>1</v>
      </c>
      <c r="P24">
        <v>1</v>
      </c>
      <c r="Q24">
        <f t="shared" si="0"/>
        <v>2</v>
      </c>
      <c r="R24">
        <f t="shared" si="1"/>
        <v>0</v>
      </c>
    </row>
    <row r="25" spans="1:18" x14ac:dyDescent="0.25">
      <c r="A25" s="39">
        <v>86317</v>
      </c>
      <c r="B25" t="s">
        <v>34</v>
      </c>
      <c r="C25" t="s">
        <v>467</v>
      </c>
      <c r="D25" s="39">
        <v>86317</v>
      </c>
      <c r="E25" t="s">
        <v>486</v>
      </c>
      <c r="F25" t="s">
        <v>487</v>
      </c>
      <c r="G25" s="39">
        <v>86317</v>
      </c>
      <c r="H25" s="11" t="s">
        <v>241</v>
      </c>
      <c r="L25">
        <v>1</v>
      </c>
      <c r="M25">
        <v>1</v>
      </c>
      <c r="P25">
        <v>1</v>
      </c>
      <c r="Q25">
        <f t="shared" si="0"/>
        <v>2</v>
      </c>
      <c r="R25">
        <f t="shared" si="1"/>
        <v>0</v>
      </c>
    </row>
    <row r="26" spans="1:18" x14ac:dyDescent="0.25">
      <c r="A26" s="50">
        <v>86356</v>
      </c>
      <c r="B26" t="s">
        <v>486</v>
      </c>
      <c r="C26" t="s">
        <v>487</v>
      </c>
      <c r="D26" s="50">
        <v>86356</v>
      </c>
      <c r="E26" s="11" t="s">
        <v>241</v>
      </c>
      <c r="G26" s="50">
        <v>86356</v>
      </c>
      <c r="H26" s="11" t="s">
        <v>241</v>
      </c>
      <c r="L26">
        <v>1</v>
      </c>
      <c r="O26">
        <v>1</v>
      </c>
      <c r="P26">
        <v>1</v>
      </c>
      <c r="Q26">
        <f t="shared" si="0"/>
        <v>2</v>
      </c>
      <c r="R26">
        <f t="shared" si="1"/>
        <v>0</v>
      </c>
    </row>
    <row r="27" spans="1:18" x14ac:dyDescent="0.25">
      <c r="A27">
        <v>86361</v>
      </c>
      <c r="B27" t="s">
        <v>24</v>
      </c>
      <c r="C27" t="s">
        <v>74</v>
      </c>
      <c r="D27">
        <v>86361</v>
      </c>
      <c r="E27" t="s">
        <v>229</v>
      </c>
      <c r="F27" t="s">
        <v>121</v>
      </c>
      <c r="G27">
        <v>86361</v>
      </c>
      <c r="H27" t="s">
        <v>82</v>
      </c>
      <c r="I27" t="s">
        <v>502</v>
      </c>
      <c r="L27">
        <v>1</v>
      </c>
      <c r="M27">
        <v>1</v>
      </c>
      <c r="N27">
        <v>1</v>
      </c>
      <c r="Q27">
        <f t="shared" si="0"/>
        <v>2</v>
      </c>
      <c r="R27">
        <f t="shared" si="1"/>
        <v>0</v>
      </c>
    </row>
    <row r="28" spans="1:18" x14ac:dyDescent="0.25">
      <c r="A28">
        <v>86362</v>
      </c>
      <c r="B28" t="s">
        <v>24</v>
      </c>
      <c r="C28" t="s">
        <v>74</v>
      </c>
      <c r="D28">
        <v>86362</v>
      </c>
      <c r="E28" t="s">
        <v>229</v>
      </c>
      <c r="F28" t="s">
        <v>121</v>
      </c>
      <c r="G28">
        <v>86362</v>
      </c>
      <c r="H28" t="s">
        <v>82</v>
      </c>
      <c r="I28" t="s">
        <v>502</v>
      </c>
      <c r="L28">
        <v>1</v>
      </c>
      <c r="M28">
        <v>1</v>
      </c>
      <c r="N28">
        <v>1</v>
      </c>
      <c r="Q28">
        <f t="shared" si="0"/>
        <v>2</v>
      </c>
      <c r="R28">
        <f t="shared" si="1"/>
        <v>0</v>
      </c>
    </row>
    <row r="29" spans="1:18" x14ac:dyDescent="0.25">
      <c r="A29" s="50">
        <v>86363</v>
      </c>
      <c r="B29" t="s">
        <v>482</v>
      </c>
      <c r="C29" t="s">
        <v>483</v>
      </c>
      <c r="D29" s="50">
        <v>86363</v>
      </c>
      <c r="E29" s="11" t="s">
        <v>241</v>
      </c>
      <c r="G29" s="50">
        <v>86363</v>
      </c>
      <c r="H29" s="11" t="s">
        <v>241</v>
      </c>
      <c r="L29">
        <v>1</v>
      </c>
      <c r="O29">
        <v>1</v>
      </c>
      <c r="P29">
        <v>1</v>
      </c>
      <c r="Q29">
        <f t="shared" si="0"/>
        <v>2</v>
      </c>
      <c r="R29">
        <f t="shared" si="1"/>
        <v>0</v>
      </c>
    </row>
    <row r="30" spans="1:18" x14ac:dyDescent="0.25">
      <c r="A30" s="50">
        <v>86364</v>
      </c>
      <c r="B30" t="s">
        <v>380</v>
      </c>
      <c r="C30" t="s">
        <v>436</v>
      </c>
      <c r="D30" s="50">
        <v>86364</v>
      </c>
      <c r="E30" s="11" t="s">
        <v>241</v>
      </c>
      <c r="G30" s="50">
        <v>86364</v>
      </c>
      <c r="H30" s="11" t="s">
        <v>241</v>
      </c>
      <c r="L30">
        <v>1</v>
      </c>
      <c r="O30">
        <v>1</v>
      </c>
      <c r="P30">
        <v>1</v>
      </c>
      <c r="Q30">
        <f t="shared" si="0"/>
        <v>2</v>
      </c>
      <c r="R30">
        <f t="shared" si="1"/>
        <v>0</v>
      </c>
    </row>
    <row r="31" spans="1:18" x14ac:dyDescent="0.25">
      <c r="A31">
        <v>86405</v>
      </c>
      <c r="B31" t="s">
        <v>464</v>
      </c>
      <c r="C31" t="s">
        <v>208</v>
      </c>
      <c r="D31">
        <v>86405</v>
      </c>
      <c r="E31" t="s">
        <v>500</v>
      </c>
      <c r="F31" t="s">
        <v>208</v>
      </c>
      <c r="G31">
        <v>86405</v>
      </c>
      <c r="H31" t="s">
        <v>499</v>
      </c>
      <c r="I31" t="s">
        <v>208</v>
      </c>
      <c r="L31">
        <v>1</v>
      </c>
      <c r="M31">
        <v>1</v>
      </c>
      <c r="N31">
        <v>1</v>
      </c>
      <c r="Q31">
        <f t="shared" si="0"/>
        <v>2</v>
      </c>
      <c r="R31">
        <f t="shared" si="1"/>
        <v>0</v>
      </c>
    </row>
    <row r="32" spans="1:18" x14ac:dyDescent="0.25">
      <c r="A32" s="39">
        <v>86415</v>
      </c>
      <c r="B32" s="11" t="s">
        <v>157</v>
      </c>
      <c r="C32" t="s">
        <v>158</v>
      </c>
      <c r="D32" s="39">
        <v>86415</v>
      </c>
      <c r="E32" t="s">
        <v>546</v>
      </c>
      <c r="F32" t="s">
        <v>216</v>
      </c>
      <c r="G32" s="39">
        <v>86415</v>
      </c>
      <c r="H32" s="11" t="s">
        <v>241</v>
      </c>
      <c r="L32">
        <v>1</v>
      </c>
      <c r="M32">
        <v>1</v>
      </c>
      <c r="P32">
        <v>1</v>
      </c>
      <c r="Q32">
        <f t="shared" si="0"/>
        <v>2</v>
      </c>
      <c r="R32">
        <f t="shared" si="1"/>
        <v>0</v>
      </c>
    </row>
    <row r="33" spans="1:18" x14ac:dyDescent="0.25">
      <c r="A33">
        <v>86416</v>
      </c>
      <c r="B33" s="11" t="s">
        <v>157</v>
      </c>
      <c r="C33" t="s">
        <v>158</v>
      </c>
      <c r="D33">
        <v>86416</v>
      </c>
      <c r="E33" t="s">
        <v>546</v>
      </c>
      <c r="F33" t="s">
        <v>216</v>
      </c>
      <c r="G33">
        <v>86416</v>
      </c>
      <c r="H33" t="s">
        <v>380</v>
      </c>
      <c r="I33" t="s">
        <v>436</v>
      </c>
      <c r="L33">
        <v>1</v>
      </c>
      <c r="M33">
        <v>1</v>
      </c>
      <c r="N33">
        <v>1</v>
      </c>
      <c r="Q33">
        <f t="shared" si="0"/>
        <v>2</v>
      </c>
      <c r="R33">
        <f t="shared" si="1"/>
        <v>0</v>
      </c>
    </row>
    <row r="34" spans="1:18" x14ac:dyDescent="0.25">
      <c r="A34" s="39">
        <v>86417</v>
      </c>
      <c r="B34" s="11" t="s">
        <v>157</v>
      </c>
      <c r="C34" t="s">
        <v>158</v>
      </c>
      <c r="D34" s="39">
        <v>86417</v>
      </c>
      <c r="E34" t="s">
        <v>546</v>
      </c>
      <c r="F34" t="s">
        <v>216</v>
      </c>
      <c r="G34" s="39">
        <v>86417</v>
      </c>
      <c r="H34" s="11" t="s">
        <v>241</v>
      </c>
      <c r="L34">
        <v>1</v>
      </c>
      <c r="M34">
        <v>1</v>
      </c>
      <c r="P34">
        <v>1</v>
      </c>
      <c r="Q34">
        <f t="shared" si="0"/>
        <v>2</v>
      </c>
      <c r="R34">
        <f t="shared" si="1"/>
        <v>0</v>
      </c>
    </row>
    <row r="35" spans="1:18" x14ac:dyDescent="0.25">
      <c r="A35">
        <v>86418</v>
      </c>
      <c r="B35" t="s">
        <v>464</v>
      </c>
      <c r="C35" t="s">
        <v>208</v>
      </c>
      <c r="D35">
        <v>86418</v>
      </c>
      <c r="E35" t="s">
        <v>500</v>
      </c>
      <c r="F35" t="s">
        <v>208</v>
      </c>
      <c r="G35">
        <v>86418</v>
      </c>
      <c r="H35" t="s">
        <v>499</v>
      </c>
      <c r="I35" t="s">
        <v>208</v>
      </c>
      <c r="L35">
        <v>1</v>
      </c>
      <c r="M35">
        <v>1</v>
      </c>
      <c r="N35">
        <v>1</v>
      </c>
      <c r="Q35">
        <f t="shared" si="0"/>
        <v>2</v>
      </c>
      <c r="R35">
        <f t="shared" si="1"/>
        <v>0</v>
      </c>
    </row>
    <row r="36" spans="1:18" x14ac:dyDescent="0.25">
      <c r="A36">
        <v>86419</v>
      </c>
      <c r="B36" t="s">
        <v>464</v>
      </c>
      <c r="C36" t="s">
        <v>208</v>
      </c>
      <c r="D36">
        <v>86419</v>
      </c>
      <c r="E36" t="s">
        <v>499</v>
      </c>
      <c r="F36" t="s">
        <v>208</v>
      </c>
      <c r="G36">
        <v>86419</v>
      </c>
      <c r="H36" t="s">
        <v>500</v>
      </c>
      <c r="I36" t="s">
        <v>208</v>
      </c>
      <c r="L36">
        <v>1</v>
      </c>
      <c r="M36">
        <v>1</v>
      </c>
      <c r="N36">
        <v>1</v>
      </c>
      <c r="Q36">
        <f t="shared" si="0"/>
        <v>2</v>
      </c>
      <c r="R36">
        <f t="shared" si="1"/>
        <v>0</v>
      </c>
    </row>
    <row r="37" spans="1:18" x14ac:dyDescent="0.25">
      <c r="A37" s="50">
        <v>86464</v>
      </c>
      <c r="B37" t="s">
        <v>193</v>
      </c>
      <c r="C37" t="s">
        <v>194</v>
      </c>
      <c r="D37" s="50">
        <v>86464</v>
      </c>
      <c r="E37" s="11" t="s">
        <v>241</v>
      </c>
      <c r="G37" s="50">
        <v>86464</v>
      </c>
      <c r="H37" s="11" t="s">
        <v>241</v>
      </c>
      <c r="L37">
        <v>1</v>
      </c>
      <c r="O37">
        <v>1</v>
      </c>
      <c r="P37">
        <v>1</v>
      </c>
      <c r="Q37">
        <f t="shared" si="0"/>
        <v>2</v>
      </c>
      <c r="R37">
        <f t="shared" si="1"/>
        <v>0</v>
      </c>
    </row>
    <row r="38" spans="1:18" x14ac:dyDescent="0.25">
      <c r="A38" s="50">
        <v>86471</v>
      </c>
      <c r="B38" t="s">
        <v>48</v>
      </c>
      <c r="C38" t="s">
        <v>158</v>
      </c>
      <c r="D38" s="50">
        <v>86471</v>
      </c>
      <c r="E38" s="11" t="s">
        <v>241</v>
      </c>
      <c r="G38" s="50">
        <v>86471</v>
      </c>
      <c r="H38" s="11" t="s">
        <v>241</v>
      </c>
      <c r="L38">
        <v>1</v>
      </c>
      <c r="O38">
        <v>1</v>
      </c>
      <c r="P38">
        <v>1</v>
      </c>
      <c r="Q38">
        <f t="shared" si="0"/>
        <v>2</v>
      </c>
      <c r="R38">
        <f t="shared" si="1"/>
        <v>0</v>
      </c>
    </row>
    <row r="39" spans="1:18" x14ac:dyDescent="0.25">
      <c r="A39" s="50">
        <v>86472</v>
      </c>
      <c r="B39" t="s">
        <v>48</v>
      </c>
      <c r="C39" t="s">
        <v>158</v>
      </c>
      <c r="D39" s="50">
        <v>86472</v>
      </c>
      <c r="E39" s="11" t="s">
        <v>241</v>
      </c>
      <c r="G39" s="50">
        <v>86472</v>
      </c>
      <c r="H39" s="11" t="s">
        <v>241</v>
      </c>
      <c r="L39">
        <v>1</v>
      </c>
      <c r="O39">
        <v>1</v>
      </c>
      <c r="P39">
        <v>1</v>
      </c>
      <c r="Q39">
        <f t="shared" si="0"/>
        <v>2</v>
      </c>
      <c r="R39">
        <f t="shared" si="1"/>
        <v>0</v>
      </c>
    </row>
    <row r="40" spans="1:18" x14ac:dyDescent="0.25">
      <c r="A40" s="50">
        <v>86473</v>
      </c>
      <c r="B40" t="s">
        <v>48</v>
      </c>
      <c r="C40" t="s">
        <v>158</v>
      </c>
      <c r="D40" s="50">
        <v>86473</v>
      </c>
      <c r="E40" s="11" t="s">
        <v>241</v>
      </c>
      <c r="G40" s="50">
        <v>86473</v>
      </c>
      <c r="H40" s="11" t="s">
        <v>241</v>
      </c>
      <c r="L40">
        <v>1</v>
      </c>
      <c r="O40">
        <v>1</v>
      </c>
      <c r="P40">
        <v>1</v>
      </c>
      <c r="Q40">
        <f t="shared" si="0"/>
        <v>2</v>
      </c>
      <c r="R40">
        <f t="shared" si="1"/>
        <v>0</v>
      </c>
    </row>
    <row r="41" spans="1:18" x14ac:dyDescent="0.25">
      <c r="Q41">
        <f t="shared" si="0"/>
        <v>0</v>
      </c>
      <c r="R41">
        <f t="shared" si="1"/>
        <v>-2</v>
      </c>
    </row>
    <row r="42" spans="1:18" x14ac:dyDescent="0.25">
      <c r="Q42">
        <f t="shared" ref="Q42" si="2">SUM(O42:P42)</f>
        <v>0</v>
      </c>
    </row>
    <row r="43" spans="1:18" x14ac:dyDescent="0.25">
      <c r="L43">
        <f t="shared" ref="L43:Q43" si="3">SUM(L2:L42)</f>
        <v>39</v>
      </c>
      <c r="M43">
        <f>SUM(M2:M42)</f>
        <v>28</v>
      </c>
      <c r="N43">
        <f>SUM(N2:N42)</f>
        <v>18</v>
      </c>
      <c r="O43">
        <f>SUM(O2:O42)</f>
        <v>11</v>
      </c>
      <c r="P43">
        <f>SUM(P2:P42)</f>
        <v>21</v>
      </c>
      <c r="Q43">
        <f t="shared" si="3"/>
        <v>78</v>
      </c>
      <c r="R43">
        <f>+O43+P43</f>
        <v>32</v>
      </c>
    </row>
    <row r="45" spans="1:18" x14ac:dyDescent="0.25">
      <c r="L45">
        <f>+L43*2</f>
        <v>78</v>
      </c>
      <c r="M45">
        <f>SUM(M43:P43)</f>
        <v>78</v>
      </c>
      <c r="N45">
        <f>SUM(M43:N43)</f>
        <v>46</v>
      </c>
      <c r="O45">
        <f>SUM(O43:P43)</f>
        <v>32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47"/>
  <sheetViews>
    <sheetView workbookViewId="0">
      <selection activeCell="M3" sqref="M3:N3"/>
    </sheetView>
  </sheetViews>
  <sheetFormatPr defaultRowHeight="12.5" x14ac:dyDescent="0.25"/>
  <cols>
    <col min="3" max="3" width="13" customWidth="1"/>
    <col min="4" max="4" width="11.453125" customWidth="1"/>
    <col min="5" max="5" width="12.54296875" customWidth="1"/>
    <col min="7" max="7" width="15.54296875" customWidth="1"/>
    <col min="8" max="8" width="13.90625" customWidth="1"/>
  </cols>
  <sheetData>
    <row r="2" spans="1:12" ht="13" x14ac:dyDescent="0.3">
      <c r="A2" s="43" t="s">
        <v>512</v>
      </c>
      <c r="B2" s="43" t="s">
        <v>151</v>
      </c>
      <c r="C2" s="2" t="s">
        <v>513</v>
      </c>
      <c r="D2" s="2" t="s">
        <v>514</v>
      </c>
      <c r="E2" s="2" t="s">
        <v>515</v>
      </c>
      <c r="F2" s="2" t="s">
        <v>516</v>
      </c>
      <c r="G2" s="2" t="s">
        <v>517</v>
      </c>
      <c r="H2" s="2" t="s">
        <v>518</v>
      </c>
      <c r="I2" s="2" t="s">
        <v>519</v>
      </c>
      <c r="J2" s="2" t="s">
        <v>520</v>
      </c>
      <c r="K2" s="2" t="s">
        <v>521</v>
      </c>
      <c r="L2" s="2" t="s">
        <v>522</v>
      </c>
    </row>
    <row r="3" spans="1:12" ht="13" x14ac:dyDescent="0.3">
      <c r="A3" s="31" t="s">
        <v>34</v>
      </c>
      <c r="B3" s="31" t="s">
        <v>61</v>
      </c>
      <c r="C3" s="2"/>
      <c r="D3" s="2"/>
      <c r="E3" s="2"/>
      <c r="F3" s="2"/>
      <c r="G3" s="2"/>
      <c r="H3" s="2"/>
      <c r="I3" s="2"/>
      <c r="J3" s="2"/>
    </row>
    <row r="4" spans="1:12" ht="13" x14ac:dyDescent="0.3">
      <c r="A4" s="31" t="s">
        <v>390</v>
      </c>
      <c r="B4" s="31" t="s">
        <v>502</v>
      </c>
      <c r="E4" s="7"/>
      <c r="J4" s="2"/>
    </row>
    <row r="5" spans="1:12" ht="13" x14ac:dyDescent="0.3">
      <c r="A5" s="31" t="s">
        <v>82</v>
      </c>
      <c r="B5" s="31" t="s">
        <v>502</v>
      </c>
      <c r="C5">
        <v>86397</v>
      </c>
      <c r="D5">
        <v>86398</v>
      </c>
      <c r="E5">
        <v>86399</v>
      </c>
      <c r="J5" s="2"/>
    </row>
    <row r="6" spans="1:12" ht="13" x14ac:dyDescent="0.3">
      <c r="A6" t="s">
        <v>486</v>
      </c>
      <c r="B6" t="s">
        <v>487</v>
      </c>
      <c r="C6">
        <v>86346</v>
      </c>
      <c r="D6">
        <v>86348</v>
      </c>
      <c r="E6">
        <v>86039</v>
      </c>
      <c r="J6" s="2"/>
    </row>
    <row r="7" spans="1:12" ht="13" x14ac:dyDescent="0.3">
      <c r="A7" t="s">
        <v>38</v>
      </c>
      <c r="B7" t="s">
        <v>503</v>
      </c>
      <c r="E7" s="7"/>
      <c r="J7" s="2"/>
    </row>
    <row r="8" spans="1:12" ht="13" x14ac:dyDescent="0.3">
      <c r="A8" t="s">
        <v>0</v>
      </c>
      <c r="B8" t="s">
        <v>434</v>
      </c>
      <c r="E8" s="7"/>
      <c r="J8" s="2"/>
    </row>
    <row r="9" spans="1:12" ht="13" x14ac:dyDescent="0.3">
      <c r="A9" s="31" t="s">
        <v>293</v>
      </c>
      <c r="B9" s="31" t="s">
        <v>292</v>
      </c>
      <c r="E9" s="7"/>
      <c r="J9" s="2"/>
    </row>
    <row r="10" spans="1:12" ht="13" x14ac:dyDescent="0.3">
      <c r="A10" t="s">
        <v>495</v>
      </c>
      <c r="B10" t="s">
        <v>496</v>
      </c>
      <c r="E10" s="7"/>
      <c r="J10" s="2"/>
    </row>
    <row r="11" spans="1:12" ht="13" x14ac:dyDescent="0.3">
      <c r="A11" t="s">
        <v>472</v>
      </c>
      <c r="B11" t="s">
        <v>473</v>
      </c>
      <c r="E11" s="7"/>
      <c r="J11" s="2"/>
    </row>
    <row r="12" spans="1:12" ht="13" x14ac:dyDescent="0.3">
      <c r="A12" s="31" t="s">
        <v>222</v>
      </c>
      <c r="B12" s="31" t="s">
        <v>223</v>
      </c>
      <c r="E12" s="7"/>
      <c r="J12" s="2"/>
    </row>
    <row r="13" spans="1:12" ht="13" x14ac:dyDescent="0.3">
      <c r="A13" t="s">
        <v>504</v>
      </c>
      <c r="B13" t="s">
        <v>505</v>
      </c>
      <c r="E13" s="7"/>
      <c r="J13" s="2"/>
    </row>
    <row r="14" spans="1:12" ht="13" x14ac:dyDescent="0.3">
      <c r="A14" t="s">
        <v>506</v>
      </c>
      <c r="B14" t="s">
        <v>505</v>
      </c>
      <c r="E14" s="7"/>
      <c r="J14" s="2"/>
    </row>
    <row r="15" spans="1:12" ht="13" x14ac:dyDescent="0.3">
      <c r="A15" t="s">
        <v>470</v>
      </c>
      <c r="B15" t="s">
        <v>471</v>
      </c>
      <c r="E15" s="7"/>
      <c r="J15" s="2"/>
    </row>
    <row r="16" spans="1:12" ht="13" x14ac:dyDescent="0.3">
      <c r="A16" t="s">
        <v>295</v>
      </c>
      <c r="B16" t="s">
        <v>45</v>
      </c>
      <c r="C16">
        <v>86177</v>
      </c>
      <c r="D16">
        <v>86178</v>
      </c>
      <c r="E16">
        <v>86218</v>
      </c>
      <c r="J16" s="2"/>
    </row>
    <row r="17" spans="1:10" ht="13" x14ac:dyDescent="0.3">
      <c r="A17" t="s">
        <v>537</v>
      </c>
      <c r="B17" t="s">
        <v>45</v>
      </c>
      <c r="C17">
        <v>86178</v>
      </c>
      <c r="D17">
        <v>86088</v>
      </c>
      <c r="J17" s="2"/>
    </row>
    <row r="18" spans="1:10" ht="13" x14ac:dyDescent="0.3">
      <c r="A18" t="s">
        <v>484</v>
      </c>
      <c r="B18" t="s">
        <v>485</v>
      </c>
      <c r="E18" s="7"/>
      <c r="J18" s="2"/>
    </row>
    <row r="19" spans="1:10" ht="13" x14ac:dyDescent="0.3">
      <c r="A19" t="s">
        <v>491</v>
      </c>
      <c r="B19" t="s">
        <v>492</v>
      </c>
      <c r="E19" s="7"/>
      <c r="J19" s="2"/>
    </row>
    <row r="20" spans="1:10" ht="13" x14ac:dyDescent="0.3">
      <c r="A20" s="31" t="s">
        <v>72</v>
      </c>
      <c r="B20" s="31" t="s">
        <v>73</v>
      </c>
      <c r="E20" s="7"/>
      <c r="J20" s="2"/>
    </row>
    <row r="21" spans="1:10" ht="13" x14ac:dyDescent="0.3">
      <c r="A21" t="s">
        <v>474</v>
      </c>
      <c r="B21" t="s">
        <v>475</v>
      </c>
      <c r="E21" s="7"/>
      <c r="J21" s="2"/>
    </row>
    <row r="22" spans="1:10" ht="13" x14ac:dyDescent="0.3">
      <c r="A22" t="s">
        <v>458</v>
      </c>
      <c r="B22" t="s">
        <v>457</v>
      </c>
      <c r="E22" s="7"/>
      <c r="J22" s="2"/>
    </row>
    <row r="23" spans="1:10" ht="13" x14ac:dyDescent="0.3">
      <c r="A23" t="s">
        <v>456</v>
      </c>
      <c r="B23" t="s">
        <v>457</v>
      </c>
      <c r="E23" s="7"/>
      <c r="J23" s="2"/>
    </row>
    <row r="24" spans="1:10" ht="13" x14ac:dyDescent="0.3">
      <c r="A24" t="s">
        <v>0</v>
      </c>
      <c r="B24" t="s">
        <v>183</v>
      </c>
      <c r="E24" s="7"/>
      <c r="J24" s="2"/>
    </row>
    <row r="25" spans="1:10" ht="13" x14ac:dyDescent="0.3">
      <c r="A25" t="s">
        <v>9</v>
      </c>
      <c r="B25" t="s">
        <v>10</v>
      </c>
      <c r="C25">
        <v>86038</v>
      </c>
      <c r="D25">
        <v>86040</v>
      </c>
      <c r="E25" s="7"/>
      <c r="J25" s="2"/>
    </row>
    <row r="26" spans="1:10" ht="13" x14ac:dyDescent="0.3">
      <c r="A26" t="s">
        <v>477</v>
      </c>
      <c r="B26" t="s">
        <v>216</v>
      </c>
      <c r="E26" s="7"/>
      <c r="J26" s="2"/>
    </row>
    <row r="27" spans="1:10" ht="13" x14ac:dyDescent="0.3">
      <c r="A27" s="31" t="s">
        <v>45</v>
      </c>
      <c r="B27" s="31" t="s">
        <v>411</v>
      </c>
      <c r="E27" s="7"/>
      <c r="J27" s="2"/>
    </row>
    <row r="28" spans="1:10" ht="13" x14ac:dyDescent="0.3">
      <c r="A28" t="s">
        <v>433</v>
      </c>
      <c r="B28" t="s">
        <v>435</v>
      </c>
      <c r="E28" s="7"/>
      <c r="J28" s="2"/>
    </row>
    <row r="29" spans="1:10" ht="13" x14ac:dyDescent="0.3">
      <c r="A29" t="s">
        <v>536</v>
      </c>
      <c r="B29" t="s">
        <v>435</v>
      </c>
      <c r="C29">
        <v>86293</v>
      </c>
      <c r="E29" s="7"/>
      <c r="J29" s="2"/>
    </row>
    <row r="30" spans="1:10" ht="13" x14ac:dyDescent="0.3">
      <c r="A30" s="31" t="s">
        <v>19</v>
      </c>
      <c r="B30" s="31" t="s">
        <v>20</v>
      </c>
      <c r="E30" s="7"/>
      <c r="J30" s="2"/>
    </row>
    <row r="31" spans="1:10" ht="13" x14ac:dyDescent="0.3">
      <c r="A31" t="s">
        <v>25</v>
      </c>
      <c r="B31" t="s">
        <v>442</v>
      </c>
      <c r="C31">
        <v>86395</v>
      </c>
      <c r="D31">
        <v>86455</v>
      </c>
      <c r="E31">
        <v>86218</v>
      </c>
      <c r="J31" s="2"/>
    </row>
    <row r="32" spans="1:10" ht="13" x14ac:dyDescent="0.3">
      <c r="A32" s="31" t="s">
        <v>277</v>
      </c>
      <c r="B32" s="31" t="s">
        <v>278</v>
      </c>
      <c r="E32" s="7"/>
      <c r="J32" s="2"/>
    </row>
    <row r="33" spans="1:10" ht="13" x14ac:dyDescent="0.3">
      <c r="A33" s="31" t="s">
        <v>0</v>
      </c>
      <c r="B33" s="31" t="s">
        <v>35</v>
      </c>
      <c r="E33" s="7"/>
      <c r="J33" s="2"/>
    </row>
    <row r="34" spans="1:10" ht="13" x14ac:dyDescent="0.3">
      <c r="A34" t="s">
        <v>406</v>
      </c>
      <c r="B34" t="s">
        <v>465</v>
      </c>
      <c r="C34">
        <v>86397</v>
      </c>
      <c r="D34">
        <v>86289</v>
      </c>
      <c r="E34" s="7"/>
      <c r="J34" s="2"/>
    </row>
    <row r="35" spans="1:10" ht="13" x14ac:dyDescent="0.3">
      <c r="A35" t="s">
        <v>541</v>
      </c>
      <c r="B35" t="s">
        <v>523</v>
      </c>
      <c r="C35">
        <v>86041</v>
      </c>
      <c r="D35">
        <v>86289</v>
      </c>
      <c r="E35">
        <v>86293</v>
      </c>
      <c r="J35" s="2"/>
    </row>
    <row r="36" spans="1:10" ht="13" x14ac:dyDescent="0.3">
      <c r="A36" s="31" t="s">
        <v>155</v>
      </c>
      <c r="B36" s="31" t="s">
        <v>156</v>
      </c>
      <c r="E36" s="7"/>
      <c r="J36" s="2"/>
    </row>
    <row r="37" spans="1:10" ht="13" x14ac:dyDescent="0.3">
      <c r="A37" t="s">
        <v>243</v>
      </c>
      <c r="B37" t="s">
        <v>244</v>
      </c>
      <c r="C37">
        <v>86039</v>
      </c>
      <c r="D37">
        <v>96088</v>
      </c>
      <c r="E37">
        <v>86455</v>
      </c>
      <c r="J37" s="2"/>
    </row>
    <row r="38" spans="1:10" ht="13" x14ac:dyDescent="0.3">
      <c r="A38" t="s">
        <v>464</v>
      </c>
      <c r="B38" t="s">
        <v>208</v>
      </c>
      <c r="E38" s="7"/>
      <c r="J38" s="2"/>
    </row>
    <row r="39" spans="1:10" ht="13" x14ac:dyDescent="0.3">
      <c r="A39" t="s">
        <v>499</v>
      </c>
      <c r="B39" t="s">
        <v>208</v>
      </c>
      <c r="E39" s="7"/>
      <c r="J39" s="2"/>
    </row>
    <row r="40" spans="1:10" ht="13" x14ac:dyDescent="0.3">
      <c r="A40" t="s">
        <v>500</v>
      </c>
      <c r="B40" t="s">
        <v>208</v>
      </c>
      <c r="E40" s="7"/>
      <c r="J40" s="2"/>
    </row>
    <row r="41" spans="1:10" ht="13" x14ac:dyDescent="0.3">
      <c r="A41" t="s">
        <v>507</v>
      </c>
      <c r="B41" t="s">
        <v>234</v>
      </c>
      <c r="E41" s="7"/>
      <c r="J41" s="2"/>
    </row>
    <row r="42" spans="1:10" ht="13" x14ac:dyDescent="0.3">
      <c r="A42" t="s">
        <v>76</v>
      </c>
      <c r="B42" t="s">
        <v>77</v>
      </c>
      <c r="E42" s="7"/>
      <c r="J42" s="2"/>
    </row>
    <row r="43" spans="1:10" ht="13" x14ac:dyDescent="0.3">
      <c r="A43" s="31" t="s">
        <v>345</v>
      </c>
      <c r="B43" s="31" t="s">
        <v>346</v>
      </c>
      <c r="C43">
        <v>86035</v>
      </c>
      <c r="D43">
        <v>86036</v>
      </c>
      <c r="J43" s="2"/>
    </row>
    <row r="44" spans="1:10" ht="13" x14ac:dyDescent="0.3">
      <c r="A44" s="31" t="s">
        <v>265</v>
      </c>
      <c r="B44" s="31" t="s">
        <v>266</v>
      </c>
      <c r="E44" s="7"/>
      <c r="J44" s="2"/>
    </row>
    <row r="45" spans="1:10" ht="13" x14ac:dyDescent="0.3">
      <c r="A45" s="31" t="s">
        <v>45</v>
      </c>
      <c r="B45" s="31" t="s">
        <v>163</v>
      </c>
      <c r="E45" s="7"/>
      <c r="J45" s="2"/>
    </row>
    <row r="46" spans="1:10" ht="13" x14ac:dyDescent="0.3">
      <c r="A46" t="s">
        <v>193</v>
      </c>
      <c r="B46" t="s">
        <v>194</v>
      </c>
      <c r="C46">
        <v>86398</v>
      </c>
      <c r="D46">
        <v>86458</v>
      </c>
      <c r="E46" s="7"/>
      <c r="J46" s="2"/>
    </row>
    <row r="47" spans="1:10" ht="13" x14ac:dyDescent="0.3">
      <c r="A47" s="31" t="s">
        <v>36</v>
      </c>
      <c r="B47" s="31" t="s">
        <v>37</v>
      </c>
      <c r="E47" s="7"/>
      <c r="J47" s="2"/>
    </row>
    <row r="48" spans="1:10" ht="13" x14ac:dyDescent="0.3">
      <c r="A48" t="s">
        <v>69</v>
      </c>
      <c r="B48" t="s">
        <v>130</v>
      </c>
      <c r="E48" s="7"/>
      <c r="J48" s="2"/>
    </row>
    <row r="49" spans="1:10" ht="13" x14ac:dyDescent="0.3">
      <c r="A49" t="s">
        <v>371</v>
      </c>
      <c r="B49" t="s">
        <v>423</v>
      </c>
      <c r="C49">
        <v>86041</v>
      </c>
      <c r="D49">
        <v>86293</v>
      </c>
      <c r="E49">
        <v>86289</v>
      </c>
      <c r="J49" s="2"/>
    </row>
    <row r="50" spans="1:10" ht="13" x14ac:dyDescent="0.3">
      <c r="A50" t="s">
        <v>462</v>
      </c>
      <c r="B50" t="s">
        <v>212</v>
      </c>
      <c r="C50">
        <v>86288</v>
      </c>
      <c r="E50" s="7"/>
      <c r="J50" s="2"/>
    </row>
    <row r="51" spans="1:10" ht="13" x14ac:dyDescent="0.3">
      <c r="A51" s="31" t="s">
        <v>380</v>
      </c>
      <c r="B51" s="31" t="s">
        <v>479</v>
      </c>
      <c r="C51">
        <v>86086</v>
      </c>
      <c r="D51">
        <v>86087</v>
      </c>
      <c r="E51">
        <v>86179</v>
      </c>
      <c r="F51">
        <v>86345</v>
      </c>
      <c r="J51" s="2"/>
    </row>
    <row r="52" spans="1:10" ht="13" x14ac:dyDescent="0.3">
      <c r="A52" t="s">
        <v>476</v>
      </c>
      <c r="B52" t="s">
        <v>436</v>
      </c>
      <c r="E52" s="7"/>
      <c r="J52" s="2"/>
    </row>
    <row r="53" spans="1:10" ht="13" x14ac:dyDescent="0.3">
      <c r="A53" s="31" t="s">
        <v>380</v>
      </c>
      <c r="B53" s="31" t="s">
        <v>436</v>
      </c>
      <c r="C53">
        <v>86219</v>
      </c>
      <c r="D53">
        <v>86220</v>
      </c>
      <c r="E53">
        <v>86345</v>
      </c>
      <c r="J53" s="2"/>
    </row>
    <row r="54" spans="1:10" ht="13" x14ac:dyDescent="0.3">
      <c r="A54" s="31" t="s">
        <v>142</v>
      </c>
      <c r="B54" s="31" t="s">
        <v>143</v>
      </c>
      <c r="E54" s="7"/>
      <c r="J54" s="2"/>
    </row>
    <row r="55" spans="1:10" ht="13" x14ac:dyDescent="0.3">
      <c r="A55" t="s">
        <v>13</v>
      </c>
      <c r="B55" t="s">
        <v>490</v>
      </c>
      <c r="E55" s="7"/>
      <c r="J55" s="2"/>
    </row>
    <row r="56" spans="1:10" ht="13" x14ac:dyDescent="0.3">
      <c r="A56" t="s">
        <v>488</v>
      </c>
      <c r="B56" t="s">
        <v>489</v>
      </c>
      <c r="E56" s="7"/>
      <c r="J56" s="2"/>
    </row>
    <row r="57" spans="1:10" ht="13" x14ac:dyDescent="0.3">
      <c r="A57" t="s">
        <v>0</v>
      </c>
      <c r="B57" t="s">
        <v>532</v>
      </c>
      <c r="C57">
        <v>86292</v>
      </c>
      <c r="D57">
        <v>86291</v>
      </c>
      <c r="E57" s="7"/>
      <c r="J57" s="2"/>
    </row>
    <row r="58" spans="1:10" ht="13" x14ac:dyDescent="0.3">
      <c r="A58" t="s">
        <v>80</v>
      </c>
      <c r="B58" t="s">
        <v>81</v>
      </c>
      <c r="E58" s="7"/>
      <c r="J58" s="2"/>
    </row>
    <row r="59" spans="1:10" ht="13" x14ac:dyDescent="0.3">
      <c r="A59" t="s">
        <v>51</v>
      </c>
      <c r="B59" s="14" t="s">
        <v>509</v>
      </c>
      <c r="C59">
        <v>94716</v>
      </c>
      <c r="D59">
        <v>86458</v>
      </c>
      <c r="E59">
        <v>86395</v>
      </c>
      <c r="J59" s="2"/>
    </row>
    <row r="60" spans="1:10" ht="13" x14ac:dyDescent="0.3">
      <c r="A60" t="s">
        <v>303</v>
      </c>
      <c r="B60" t="s">
        <v>501</v>
      </c>
      <c r="E60" s="7"/>
      <c r="J60" s="2"/>
    </row>
    <row r="61" spans="1:10" ht="13" x14ac:dyDescent="0.3">
      <c r="A61" s="31" t="s">
        <v>52</v>
      </c>
      <c r="B61" s="31" t="s">
        <v>53</v>
      </c>
      <c r="C61">
        <v>86288</v>
      </c>
      <c r="D61">
        <v>86217</v>
      </c>
      <c r="E61" s="7"/>
      <c r="J61" s="2"/>
    </row>
    <row r="62" spans="1:10" ht="13" x14ac:dyDescent="0.3">
      <c r="A62" s="31" t="s">
        <v>229</v>
      </c>
      <c r="B62" s="31" t="s">
        <v>121</v>
      </c>
      <c r="E62" s="7"/>
      <c r="J62" s="2"/>
    </row>
    <row r="63" spans="1:10" ht="13" x14ac:dyDescent="0.3">
      <c r="A63" t="s">
        <v>34</v>
      </c>
      <c r="B63" t="s">
        <v>467</v>
      </c>
      <c r="C63">
        <v>86217</v>
      </c>
      <c r="D63">
        <v>86218</v>
      </c>
      <c r="E63" s="7"/>
      <c r="J63" s="2"/>
    </row>
    <row r="64" spans="1:10" ht="13" x14ac:dyDescent="0.3">
      <c r="A64" t="s">
        <v>140</v>
      </c>
      <c r="B64" t="s">
        <v>59</v>
      </c>
      <c r="C64">
        <v>86179</v>
      </c>
      <c r="D64">
        <v>86345</v>
      </c>
      <c r="E64" s="7"/>
      <c r="J64" s="2"/>
    </row>
    <row r="65" spans="1:10" ht="13" x14ac:dyDescent="0.3">
      <c r="A65" t="s">
        <v>58</v>
      </c>
      <c r="B65" t="s">
        <v>59</v>
      </c>
      <c r="E65" s="7"/>
      <c r="J65" s="2"/>
    </row>
    <row r="66" spans="1:10" ht="13" x14ac:dyDescent="0.3">
      <c r="A66" t="s">
        <v>206</v>
      </c>
      <c r="B66" t="s">
        <v>176</v>
      </c>
      <c r="E66" s="7"/>
      <c r="J66" s="2"/>
    </row>
    <row r="67" spans="1:10" ht="13" x14ac:dyDescent="0.3">
      <c r="A67" t="s">
        <v>200</v>
      </c>
      <c r="B67" t="s">
        <v>176</v>
      </c>
      <c r="E67" s="7"/>
      <c r="J67" s="2"/>
    </row>
    <row r="68" spans="1:10" ht="13" x14ac:dyDescent="0.3">
      <c r="A68" t="s">
        <v>455</v>
      </c>
      <c r="B68" t="s">
        <v>421</v>
      </c>
      <c r="E68" s="7"/>
      <c r="J68" s="2"/>
    </row>
    <row r="69" spans="1:10" ht="13" x14ac:dyDescent="0.3">
      <c r="A69" t="s">
        <v>180</v>
      </c>
      <c r="B69" t="s">
        <v>123</v>
      </c>
      <c r="C69">
        <v>86290</v>
      </c>
      <c r="E69" s="7"/>
      <c r="J69" s="2"/>
    </row>
    <row r="70" spans="1:10" ht="13" x14ac:dyDescent="0.3">
      <c r="A70" s="31" t="s">
        <v>24</v>
      </c>
      <c r="B70" s="31" t="s">
        <v>74</v>
      </c>
      <c r="C70">
        <v>86087</v>
      </c>
      <c r="D70">
        <v>86456</v>
      </c>
      <c r="E70">
        <v>86457</v>
      </c>
      <c r="J70" s="2"/>
    </row>
    <row r="71" spans="1:10" ht="13" x14ac:dyDescent="0.3">
      <c r="A71" t="s">
        <v>42</v>
      </c>
      <c r="B71" t="s">
        <v>373</v>
      </c>
      <c r="E71" s="7"/>
      <c r="J71" s="2"/>
    </row>
    <row r="72" spans="1:10" ht="13" x14ac:dyDescent="0.3">
      <c r="A72" s="31" t="s">
        <v>14</v>
      </c>
      <c r="B72" s="31" t="s">
        <v>15</v>
      </c>
      <c r="C72">
        <v>86040</v>
      </c>
      <c r="J72" s="2"/>
    </row>
    <row r="73" spans="1:10" ht="13" x14ac:dyDescent="0.3">
      <c r="A73" t="s">
        <v>157</v>
      </c>
      <c r="B73" t="s">
        <v>158</v>
      </c>
      <c r="C73">
        <v>86086</v>
      </c>
      <c r="D73">
        <v>86347</v>
      </c>
      <c r="E73">
        <v>86399</v>
      </c>
      <c r="J73" s="2"/>
    </row>
    <row r="74" spans="1:10" ht="13" x14ac:dyDescent="0.3">
      <c r="A74" t="s">
        <v>48</v>
      </c>
      <c r="B74" t="s">
        <v>158</v>
      </c>
      <c r="C74">
        <v>86177</v>
      </c>
      <c r="D74">
        <v>86178</v>
      </c>
      <c r="E74">
        <v>86179</v>
      </c>
      <c r="F74">
        <v>86088</v>
      </c>
      <c r="J74" s="2"/>
    </row>
    <row r="75" spans="1:10" ht="13" x14ac:dyDescent="0.3">
      <c r="A75" t="s">
        <v>493</v>
      </c>
      <c r="B75" t="s">
        <v>494</v>
      </c>
      <c r="E75" s="7"/>
      <c r="J75" s="2"/>
    </row>
    <row r="76" spans="1:10" ht="13" x14ac:dyDescent="0.3">
      <c r="A76" t="s">
        <v>13</v>
      </c>
      <c r="B76" t="s">
        <v>88</v>
      </c>
      <c r="E76" s="7"/>
      <c r="J76" s="2"/>
    </row>
    <row r="77" spans="1:10" ht="13" x14ac:dyDescent="0.3">
      <c r="A77" s="31" t="s">
        <v>31</v>
      </c>
      <c r="B77" s="31" t="s">
        <v>32</v>
      </c>
      <c r="E77" s="7"/>
      <c r="J77" s="2"/>
    </row>
    <row r="78" spans="1:10" ht="13" x14ac:dyDescent="0.3">
      <c r="A78" t="s">
        <v>408</v>
      </c>
      <c r="B78" t="s">
        <v>409</v>
      </c>
      <c r="E78" s="7"/>
      <c r="J78" s="2"/>
    </row>
    <row r="79" spans="1:10" ht="13" x14ac:dyDescent="0.3">
      <c r="A79" t="s">
        <v>462</v>
      </c>
      <c r="B79" t="s">
        <v>463</v>
      </c>
      <c r="C79">
        <v>86399</v>
      </c>
      <c r="E79" s="7"/>
      <c r="J79" s="2"/>
    </row>
    <row r="80" spans="1:10" ht="13" x14ac:dyDescent="0.3">
      <c r="A80" t="s">
        <v>295</v>
      </c>
      <c r="B80" s="14" t="s">
        <v>508</v>
      </c>
      <c r="E80" s="7"/>
      <c r="J80" s="2"/>
    </row>
    <row r="81" spans="1:10" ht="13" x14ac:dyDescent="0.3">
      <c r="A81" s="31" t="s">
        <v>425</v>
      </c>
      <c r="B81" s="31" t="s">
        <v>426</v>
      </c>
      <c r="E81" s="7"/>
      <c r="G81" s="2"/>
      <c r="H81" s="2"/>
      <c r="I81" s="2"/>
      <c r="J81" s="2"/>
    </row>
    <row r="82" spans="1:10" ht="13" x14ac:dyDescent="0.3">
      <c r="A82" t="s">
        <v>446</v>
      </c>
      <c r="B82" t="s">
        <v>447</v>
      </c>
      <c r="E82" s="7"/>
      <c r="G82" s="2"/>
      <c r="H82" s="2"/>
      <c r="I82" s="2"/>
      <c r="J82" s="2"/>
    </row>
    <row r="83" spans="1:10" ht="13" x14ac:dyDescent="0.3">
      <c r="A83" s="31" t="s">
        <v>0</v>
      </c>
      <c r="B83" s="31" t="s">
        <v>152</v>
      </c>
      <c r="E83" s="7"/>
      <c r="G83" s="2"/>
      <c r="H83" s="2"/>
      <c r="I83" s="2"/>
      <c r="J83" s="2"/>
    </row>
    <row r="84" spans="1:10" ht="13" x14ac:dyDescent="0.3">
      <c r="A84" t="s">
        <v>167</v>
      </c>
      <c r="B84" t="s">
        <v>334</v>
      </c>
      <c r="E84" s="7"/>
      <c r="H84" s="2"/>
      <c r="I84" s="2"/>
      <c r="J84" s="2"/>
    </row>
    <row r="85" spans="1:10" x14ac:dyDescent="0.25">
      <c r="A85" t="s">
        <v>511</v>
      </c>
      <c r="B85" t="s">
        <v>334</v>
      </c>
      <c r="E85" s="7"/>
    </row>
    <row r="86" spans="1:10" x14ac:dyDescent="0.25">
      <c r="A86" t="s">
        <v>498</v>
      </c>
      <c r="B86" t="s">
        <v>334</v>
      </c>
      <c r="E86" s="7"/>
    </row>
    <row r="87" spans="1:10" x14ac:dyDescent="0.25">
      <c r="A87" t="s">
        <v>510</v>
      </c>
      <c r="B87" t="s">
        <v>334</v>
      </c>
    </row>
    <row r="88" spans="1:10" x14ac:dyDescent="0.25">
      <c r="A88" t="s">
        <v>469</v>
      </c>
      <c r="B88" t="s">
        <v>468</v>
      </c>
      <c r="E88" s="7"/>
    </row>
    <row r="89" spans="1:10" x14ac:dyDescent="0.25">
      <c r="A89" s="31" t="s">
        <v>16</v>
      </c>
      <c r="B89" s="31" t="s">
        <v>17</v>
      </c>
      <c r="F89" s="6"/>
    </row>
    <row r="90" spans="1:10" ht="13" x14ac:dyDescent="0.3">
      <c r="A90" t="s">
        <v>480</v>
      </c>
      <c r="B90" t="s">
        <v>481</v>
      </c>
      <c r="C90">
        <v>86292</v>
      </c>
      <c r="D90">
        <v>86290</v>
      </c>
      <c r="E90" s="2"/>
      <c r="G90" s="2"/>
    </row>
    <row r="91" spans="1:10" x14ac:dyDescent="0.25">
      <c r="A91" s="31" t="s">
        <v>28</v>
      </c>
      <c r="B91" s="31" t="s">
        <v>198</v>
      </c>
      <c r="E91" s="7"/>
    </row>
    <row r="92" spans="1:10" x14ac:dyDescent="0.25">
      <c r="A92" t="s">
        <v>182</v>
      </c>
      <c r="B92" t="s">
        <v>181</v>
      </c>
      <c r="E92" s="7"/>
    </row>
    <row r="93" spans="1:10" x14ac:dyDescent="0.25">
      <c r="A93" s="31" t="s">
        <v>535</v>
      </c>
      <c r="B93" s="31" t="s">
        <v>413</v>
      </c>
      <c r="C93">
        <v>86037</v>
      </c>
      <c r="D93">
        <v>86036</v>
      </c>
      <c r="E93">
        <v>86040</v>
      </c>
    </row>
    <row r="94" spans="1:10" x14ac:dyDescent="0.25">
      <c r="A94" s="31" t="s">
        <v>120</v>
      </c>
      <c r="B94" s="31" t="s">
        <v>300</v>
      </c>
      <c r="E94" s="7"/>
    </row>
    <row r="95" spans="1:10" x14ac:dyDescent="0.25">
      <c r="A95" s="31" t="s">
        <v>388</v>
      </c>
      <c r="B95" s="31" t="s">
        <v>389</v>
      </c>
      <c r="E95" s="7"/>
    </row>
    <row r="96" spans="1:10" x14ac:dyDescent="0.25">
      <c r="A96" s="31" t="s">
        <v>45</v>
      </c>
      <c r="B96" s="31" t="s">
        <v>245</v>
      </c>
      <c r="C96">
        <v>86291</v>
      </c>
      <c r="D96">
        <v>86039</v>
      </c>
      <c r="E96" s="7"/>
    </row>
    <row r="97" spans="1:6" x14ac:dyDescent="0.25">
      <c r="A97" t="s">
        <v>482</v>
      </c>
      <c r="B97" t="s">
        <v>483</v>
      </c>
      <c r="E97" s="7"/>
      <c r="F97" s="5"/>
    </row>
    <row r="98" spans="1:6" x14ac:dyDescent="0.25">
      <c r="A98" s="16"/>
      <c r="B98" s="16"/>
      <c r="E98" s="7"/>
    </row>
    <row r="99" spans="1:6" x14ac:dyDescent="0.25">
      <c r="E99" s="7"/>
    </row>
    <row r="100" spans="1:6" x14ac:dyDescent="0.25">
      <c r="E100" s="7"/>
    </row>
    <row r="101" spans="1:6" x14ac:dyDescent="0.25">
      <c r="E101" s="7"/>
    </row>
    <row r="102" spans="1:6" x14ac:dyDescent="0.25">
      <c r="E102" s="7"/>
    </row>
    <row r="103" spans="1:6" x14ac:dyDescent="0.25">
      <c r="E103" s="7"/>
    </row>
    <row r="104" spans="1:6" x14ac:dyDescent="0.25">
      <c r="E104" s="7"/>
    </row>
    <row r="105" spans="1:6" x14ac:dyDescent="0.25">
      <c r="E105" s="7"/>
    </row>
    <row r="106" spans="1:6" x14ac:dyDescent="0.25">
      <c r="E106" s="7"/>
    </row>
    <row r="107" spans="1:6" x14ac:dyDescent="0.25">
      <c r="E107" s="7"/>
    </row>
    <row r="108" spans="1:6" x14ac:dyDescent="0.25">
      <c r="E108" s="7"/>
    </row>
    <row r="109" spans="1:6" x14ac:dyDescent="0.25">
      <c r="E109" s="7"/>
    </row>
    <row r="110" spans="1:6" x14ac:dyDescent="0.25">
      <c r="E110" s="7"/>
    </row>
    <row r="111" spans="1:6" x14ac:dyDescent="0.25">
      <c r="E111" s="7"/>
    </row>
    <row r="112" spans="1:6" x14ac:dyDescent="0.25">
      <c r="E112" s="7"/>
    </row>
    <row r="113" spans="5:6" x14ac:dyDescent="0.25">
      <c r="E113" s="7"/>
    </row>
    <row r="114" spans="5:6" x14ac:dyDescent="0.25">
      <c r="E114" s="7"/>
    </row>
    <row r="115" spans="5:6" x14ac:dyDescent="0.25">
      <c r="E115" s="7"/>
    </row>
    <row r="116" spans="5:6" x14ac:dyDescent="0.25">
      <c r="E116" s="7"/>
    </row>
    <row r="117" spans="5:6" x14ac:dyDescent="0.25">
      <c r="E117" s="7"/>
    </row>
    <row r="118" spans="5:6" x14ac:dyDescent="0.25">
      <c r="E118" s="7"/>
    </row>
    <row r="119" spans="5:6" x14ac:dyDescent="0.25">
      <c r="E119" s="7"/>
    </row>
    <row r="120" spans="5:6" x14ac:dyDescent="0.25">
      <c r="E120" s="7"/>
    </row>
    <row r="121" spans="5:6" x14ac:dyDescent="0.25">
      <c r="E121" s="7"/>
    </row>
    <row r="122" spans="5:6" x14ac:dyDescent="0.25">
      <c r="E122" s="7"/>
      <c r="F122" s="5"/>
    </row>
    <row r="123" spans="5:6" x14ac:dyDescent="0.25">
      <c r="E123" s="7"/>
    </row>
    <row r="124" spans="5:6" x14ac:dyDescent="0.25">
      <c r="E124" s="7"/>
    </row>
    <row r="125" spans="5:6" x14ac:dyDescent="0.25">
      <c r="E125" s="7"/>
    </row>
    <row r="126" spans="5:6" x14ac:dyDescent="0.25">
      <c r="E126" s="7"/>
    </row>
    <row r="127" spans="5:6" x14ac:dyDescent="0.25">
      <c r="E127" s="7"/>
    </row>
    <row r="128" spans="5:6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6" x14ac:dyDescent="0.25">
      <c r="E145" s="7"/>
    </row>
    <row r="146" spans="5:6" x14ac:dyDescent="0.25">
      <c r="E146" s="7"/>
    </row>
    <row r="147" spans="5:6" x14ac:dyDescent="0.25">
      <c r="E147" s="7"/>
    </row>
    <row r="148" spans="5:6" x14ac:dyDescent="0.25">
      <c r="E148" s="7"/>
    </row>
    <row r="149" spans="5:6" x14ac:dyDescent="0.25">
      <c r="E149" s="7"/>
    </row>
    <row r="150" spans="5:6" x14ac:dyDescent="0.25">
      <c r="E150" s="7"/>
    </row>
    <row r="151" spans="5:6" x14ac:dyDescent="0.25">
      <c r="E151" s="7"/>
    </row>
    <row r="152" spans="5:6" x14ac:dyDescent="0.25">
      <c r="E152" s="7"/>
    </row>
    <row r="153" spans="5:6" x14ac:dyDescent="0.25">
      <c r="E153" s="7"/>
    </row>
    <row r="154" spans="5:6" x14ac:dyDescent="0.25">
      <c r="E154" s="7"/>
    </row>
    <row r="155" spans="5:6" x14ac:dyDescent="0.25">
      <c r="E155" s="7"/>
    </row>
    <row r="156" spans="5:6" x14ac:dyDescent="0.25">
      <c r="E156" s="7"/>
    </row>
    <row r="157" spans="5:6" x14ac:dyDescent="0.25">
      <c r="E157" s="7"/>
    </row>
    <row r="158" spans="5:6" x14ac:dyDescent="0.25">
      <c r="E158" s="7"/>
    </row>
    <row r="159" spans="5:6" x14ac:dyDescent="0.25">
      <c r="E159" s="7"/>
      <c r="F159" s="5"/>
    </row>
    <row r="160" spans="5:6" x14ac:dyDescent="0.25">
      <c r="E160" s="7"/>
      <c r="F160" s="5"/>
    </row>
    <row r="161" spans="5:6" x14ac:dyDescent="0.25">
      <c r="E161" s="7"/>
      <c r="F161" s="5"/>
    </row>
    <row r="162" spans="5:6" x14ac:dyDescent="0.25">
      <c r="E162" s="7"/>
      <c r="F162" s="5"/>
    </row>
    <row r="163" spans="5:6" x14ac:dyDescent="0.25">
      <c r="E163" s="7"/>
      <c r="F163" s="5"/>
    </row>
    <row r="164" spans="5:6" x14ac:dyDescent="0.25">
      <c r="E164" s="7"/>
      <c r="F164" s="5"/>
    </row>
    <row r="165" spans="5:6" x14ac:dyDescent="0.25">
      <c r="E165" s="7"/>
      <c r="F165" s="5"/>
    </row>
    <row r="166" spans="5:6" x14ac:dyDescent="0.25">
      <c r="E166" s="7"/>
      <c r="F166" s="5"/>
    </row>
    <row r="167" spans="5:6" x14ac:dyDescent="0.25">
      <c r="E167" s="7"/>
      <c r="F167" s="5"/>
    </row>
    <row r="168" spans="5:6" x14ac:dyDescent="0.25">
      <c r="E168" s="7"/>
      <c r="F168" s="5"/>
    </row>
    <row r="169" spans="5:6" x14ac:dyDescent="0.25">
      <c r="E169" s="7"/>
      <c r="F169" s="5"/>
    </row>
    <row r="170" spans="5:6" x14ac:dyDescent="0.25">
      <c r="E170" s="7"/>
      <c r="F170" s="5"/>
    </row>
    <row r="171" spans="5:6" x14ac:dyDescent="0.25">
      <c r="E171" s="7"/>
    </row>
    <row r="172" spans="5:6" x14ac:dyDescent="0.25">
      <c r="E172" s="7"/>
    </row>
    <row r="173" spans="5:6" x14ac:dyDescent="0.25">
      <c r="E173" s="7"/>
      <c r="F173" s="5"/>
    </row>
    <row r="174" spans="5:6" x14ac:dyDescent="0.25">
      <c r="E174" s="7"/>
    </row>
    <row r="175" spans="5:6" x14ac:dyDescent="0.25">
      <c r="E175" s="7"/>
    </row>
    <row r="176" spans="5:6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7" spans="5:7" x14ac:dyDescent="0.25">
      <c r="E247">
        <f>SUM(E91:E245)</f>
        <v>86040</v>
      </c>
      <c r="F247">
        <f>SUM(F91:F245)</f>
        <v>0</v>
      </c>
      <c r="G247">
        <f>SUM(E247:F247)</f>
        <v>86040</v>
      </c>
    </row>
  </sheetData>
  <sortState xmlns:xlrd2="http://schemas.microsoft.com/office/spreadsheetml/2017/richdata2" ref="B264:D401">
    <sortCondition ref="D264:D401"/>
    <sortCondition ref="C264:C401"/>
  </sortState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08"/>
  <sheetViews>
    <sheetView tabSelected="1" topLeftCell="A82" zoomScaleNormal="100" workbookViewId="0">
      <pane xSplit="3420" ySplit="3100" topLeftCell="T191" activePane="topRight"/>
      <selection pane="topRight" activeCell="Z91" sqref="Z91"/>
      <selection pane="bottomLeft" activeCell="A12" sqref="A12"/>
      <selection pane="bottomRight" activeCell="C90" sqref="C90:K200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3" width="9.08984375" style="16"/>
    <col min="4" max="4" width="11" style="16" bestFit="1" customWidth="1"/>
    <col min="5" max="7" width="9.08984375" style="16"/>
    <col min="8" max="9" width="9.08984375" style="16" customWidth="1"/>
    <col min="10" max="10" width="10.08984375" style="16" customWidth="1"/>
    <col min="11" max="21" width="9.08984375" style="16"/>
    <col min="22" max="22" width="11.1796875" style="16" bestFit="1" customWidth="1"/>
    <col min="23" max="23" width="14.453125" style="16" customWidth="1"/>
    <col min="24" max="24" width="11.54296875" style="16" customWidth="1"/>
    <col min="25" max="25" width="13" style="16" customWidth="1"/>
    <col min="26" max="26" width="15.6328125" style="16" customWidth="1"/>
    <col min="27" max="27" width="10.36328125" style="16" bestFit="1" customWidth="1"/>
    <col min="28" max="28" width="11.54296875" style="16" customWidth="1"/>
    <col min="29" max="29" width="11.6328125" style="16" customWidth="1"/>
    <col min="30" max="30" width="9.08984375" style="16"/>
    <col min="31" max="31" width="13" style="16" customWidth="1"/>
    <col min="32" max="16384" width="9.08984375" style="16"/>
  </cols>
  <sheetData>
    <row r="1" spans="1:35" ht="13" x14ac:dyDescent="0.3">
      <c r="A1" s="1">
        <v>45390</v>
      </c>
      <c r="AD1" s="17" t="s">
        <v>100</v>
      </c>
      <c r="AE1" s="17" t="s">
        <v>97</v>
      </c>
      <c r="AF1" s="17" t="s">
        <v>101</v>
      </c>
    </row>
    <row r="2" spans="1:35" x14ac:dyDescent="0.25">
      <c r="A2" s="15"/>
      <c r="AE2" s="18">
        <v>45</v>
      </c>
      <c r="AF2" s="18">
        <v>35</v>
      </c>
    </row>
    <row r="3" spans="1:35" ht="13" x14ac:dyDescent="0.3">
      <c r="F3" s="15"/>
      <c r="M3" s="48"/>
      <c r="N3" s="48"/>
      <c r="O3" s="48"/>
      <c r="P3" s="17"/>
      <c r="Q3" s="17"/>
      <c r="R3" s="17"/>
      <c r="S3" s="17"/>
      <c r="T3" s="17"/>
      <c r="U3" s="17" t="s">
        <v>118</v>
      </c>
      <c r="V3" s="38"/>
      <c r="W3" s="17" t="s">
        <v>102</v>
      </c>
      <c r="X3" s="17" t="s">
        <v>114</v>
      </c>
      <c r="Y3" s="17" t="s">
        <v>117</v>
      </c>
      <c r="Z3" s="17" t="s">
        <v>172</v>
      </c>
      <c r="AA3" s="17" t="s">
        <v>117</v>
      </c>
      <c r="AB3" s="17" t="s">
        <v>117</v>
      </c>
      <c r="AC3" s="17" t="s">
        <v>172</v>
      </c>
      <c r="AE3" s="16" t="s">
        <v>241</v>
      </c>
      <c r="AF3" s="18">
        <v>35</v>
      </c>
      <c r="AG3" s="17"/>
      <c r="AH3" s="17"/>
    </row>
    <row r="4" spans="1:35" ht="13" x14ac:dyDescent="0.3">
      <c r="A4" s="17" t="s">
        <v>150</v>
      </c>
      <c r="B4" s="2" t="s">
        <v>151</v>
      </c>
      <c r="C4" s="17" t="s">
        <v>103</v>
      </c>
      <c r="D4" s="17" t="s">
        <v>104</v>
      </c>
      <c r="E4" s="17" t="s">
        <v>105</v>
      </c>
      <c r="F4" s="17" t="s">
        <v>106</v>
      </c>
      <c r="G4" s="17" t="s">
        <v>112</v>
      </c>
      <c r="H4" s="17" t="s">
        <v>98</v>
      </c>
      <c r="I4" s="17" t="s">
        <v>99</v>
      </c>
      <c r="J4" s="17" t="s">
        <v>107</v>
      </c>
      <c r="K4" s="17" t="s">
        <v>108</v>
      </c>
      <c r="L4" s="17" t="s">
        <v>113</v>
      </c>
      <c r="M4" s="17" t="s">
        <v>109</v>
      </c>
      <c r="N4" s="17" t="s">
        <v>110</v>
      </c>
      <c r="O4" s="17" t="s">
        <v>149</v>
      </c>
      <c r="P4" s="17" t="s">
        <v>154</v>
      </c>
      <c r="Q4" s="17" t="s">
        <v>173</v>
      </c>
      <c r="R4" s="17" t="s">
        <v>259</v>
      </c>
      <c r="S4" s="2" t="s">
        <v>391</v>
      </c>
      <c r="T4" s="2" t="s">
        <v>448</v>
      </c>
      <c r="U4" s="17" t="s">
        <v>113</v>
      </c>
      <c r="V4" s="38"/>
      <c r="W4" s="17" t="s">
        <v>111</v>
      </c>
      <c r="Y4" s="19"/>
      <c r="Z4" s="19"/>
      <c r="AA4" s="42" t="s">
        <v>538</v>
      </c>
      <c r="AB4" s="42" t="s">
        <v>539</v>
      </c>
      <c r="AC4" s="19"/>
      <c r="AE4" s="18"/>
      <c r="AF4" s="18"/>
      <c r="AI4" s="20"/>
    </row>
    <row r="5" spans="1:35" ht="13" x14ac:dyDescent="0.3">
      <c r="A5" s="31" t="s">
        <v>34</v>
      </c>
      <c r="B5" s="31" t="s">
        <v>61</v>
      </c>
      <c r="C5" s="37"/>
      <c r="D5" s="37"/>
      <c r="E5" s="7"/>
      <c r="F5" s="7"/>
      <c r="G5" s="16">
        <f t="shared" ref="G5" si="0">COUNT(C5:F5)</f>
        <v>0</v>
      </c>
      <c r="H5"/>
      <c r="L5" s="16">
        <f>COUNT(H5:K5)</f>
        <v>0</v>
      </c>
      <c r="M5" s="37"/>
      <c r="N5" s="37"/>
      <c r="O5" s="37"/>
      <c r="P5" s="37"/>
      <c r="Q5" s="37"/>
      <c r="R5" s="17"/>
      <c r="S5" s="2"/>
      <c r="T5" s="2"/>
      <c r="U5" s="16">
        <f t="shared" ref="U5" si="1">COUNT(M5:T5)</f>
        <v>0</v>
      </c>
      <c r="V5" s="18">
        <v>0</v>
      </c>
      <c r="W5" s="24">
        <f t="shared" ref="W5" si="2">+(G5*45)+(L5*35)+(U5*35)+V5</f>
        <v>0</v>
      </c>
      <c r="X5" t="s">
        <v>115</v>
      </c>
      <c r="Y5" s="36"/>
      <c r="Z5" s="19"/>
      <c r="AA5" s="19"/>
      <c r="AB5" s="19"/>
      <c r="AC5" s="19"/>
      <c r="AE5" s="18"/>
      <c r="AF5" s="18"/>
      <c r="AI5" s="20"/>
    </row>
    <row r="6" spans="1:35" ht="13" x14ac:dyDescent="0.3">
      <c r="A6" s="31" t="s">
        <v>82</v>
      </c>
      <c r="B6" s="31" t="s">
        <v>502</v>
      </c>
      <c r="C6" s="37"/>
      <c r="D6" s="37"/>
      <c r="E6" s="17"/>
      <c r="F6" s="17"/>
      <c r="G6" s="16">
        <f>COUNT(C6:F6)</f>
        <v>0</v>
      </c>
      <c r="H6">
        <v>86361</v>
      </c>
      <c r="I6" s="16">
        <v>86362</v>
      </c>
      <c r="K6"/>
      <c r="L6" s="16">
        <f>COUNT(H6:K6)</f>
        <v>2</v>
      </c>
      <c r="M6" s="37"/>
      <c r="N6" s="37"/>
      <c r="O6" s="37"/>
      <c r="P6" s="37"/>
      <c r="Q6" s="37"/>
      <c r="R6" s="17"/>
      <c r="S6" s="2"/>
      <c r="T6" s="2"/>
      <c r="U6" s="16">
        <f t="shared" ref="U6:U32" si="3">COUNT(M6:T6)</f>
        <v>0</v>
      </c>
      <c r="V6" s="18">
        <v>0</v>
      </c>
      <c r="W6" s="24">
        <f t="shared" ref="W6:W32" si="4">+(G6*45)+(L6*35)+(U6*35)+V6</f>
        <v>70</v>
      </c>
      <c r="X6" t="s">
        <v>115</v>
      </c>
      <c r="Y6" s="36">
        <v>45391</v>
      </c>
      <c r="Z6" s="19"/>
      <c r="AA6" s="19"/>
      <c r="AB6" s="19"/>
      <c r="AC6" s="19"/>
      <c r="AE6" s="18"/>
      <c r="AF6" s="18"/>
      <c r="AI6" s="20"/>
    </row>
    <row r="7" spans="1:35" ht="13" x14ac:dyDescent="0.3">
      <c r="A7" t="s">
        <v>533</v>
      </c>
      <c r="B7" t="s">
        <v>534</v>
      </c>
      <c r="C7" s="37">
        <v>86233</v>
      </c>
      <c r="D7" s="37">
        <v>86234</v>
      </c>
      <c r="E7" s="17"/>
      <c r="F7" s="17"/>
      <c r="G7" s="16">
        <f t="shared" ref="G7" si="5">COUNT(C7:F7)</f>
        <v>2</v>
      </c>
      <c r="H7">
        <v>86235</v>
      </c>
      <c r="I7" s="16">
        <v>86313</v>
      </c>
      <c r="K7"/>
      <c r="L7" s="16">
        <f>COUNT(H7:K7)</f>
        <v>2</v>
      </c>
      <c r="M7" s="37"/>
      <c r="N7" s="37"/>
      <c r="O7" s="37"/>
      <c r="P7" s="37"/>
      <c r="Q7" s="37"/>
      <c r="R7" s="17"/>
      <c r="S7" s="2"/>
      <c r="T7" s="2"/>
      <c r="U7" s="16">
        <f t="shared" si="3"/>
        <v>0</v>
      </c>
      <c r="V7" s="18">
        <v>0</v>
      </c>
      <c r="W7" s="24">
        <f t="shared" si="4"/>
        <v>160</v>
      </c>
      <c r="X7" s="39" t="s">
        <v>497</v>
      </c>
      <c r="Y7" s="36"/>
      <c r="Z7" s="45">
        <v>160</v>
      </c>
      <c r="AA7" s="19"/>
      <c r="AB7" s="19"/>
      <c r="AC7" s="19"/>
      <c r="AE7" s="18"/>
      <c r="AF7" s="18"/>
      <c r="AI7" s="20"/>
    </row>
    <row r="8" spans="1:35" ht="13" x14ac:dyDescent="0.3">
      <c r="A8" t="s">
        <v>486</v>
      </c>
      <c r="B8" t="s">
        <v>487</v>
      </c>
      <c r="C8" s="37">
        <v>86055</v>
      </c>
      <c r="D8" s="37">
        <v>86356</v>
      </c>
      <c r="E8" s="37"/>
      <c r="F8" s="17"/>
      <c r="G8" s="16">
        <f>COUNT(C8:F8)</f>
        <v>2</v>
      </c>
      <c r="H8" s="37">
        <v>86317</v>
      </c>
      <c r="L8" s="16">
        <f>COUNT(H8:K8)</f>
        <v>1</v>
      </c>
      <c r="M8" s="37">
        <v>86356</v>
      </c>
      <c r="N8" s="37">
        <v>86356</v>
      </c>
      <c r="O8" s="37"/>
      <c r="P8" s="37"/>
      <c r="Q8" s="37"/>
      <c r="R8" s="37"/>
      <c r="S8" s="2"/>
      <c r="T8" s="2"/>
      <c r="U8" s="16">
        <f t="shared" si="3"/>
        <v>2</v>
      </c>
      <c r="V8" s="18">
        <v>0</v>
      </c>
      <c r="W8" s="24">
        <f t="shared" si="4"/>
        <v>195</v>
      </c>
      <c r="X8" t="s">
        <v>115</v>
      </c>
      <c r="Y8" s="36"/>
      <c r="Z8" s="19"/>
      <c r="AA8" s="19"/>
      <c r="AB8" s="19"/>
      <c r="AC8" s="19"/>
      <c r="AE8" s="18"/>
      <c r="AF8" s="18"/>
      <c r="AI8" s="20"/>
    </row>
    <row r="9" spans="1:35" ht="13" x14ac:dyDescent="0.3">
      <c r="A9" t="s">
        <v>167</v>
      </c>
      <c r="B9" t="s">
        <v>544</v>
      </c>
      <c r="C9" s="37"/>
      <c r="D9" s="37"/>
      <c r="E9" s="37"/>
      <c r="F9" s="17"/>
      <c r="G9" s="16">
        <f t="shared" ref="G9" si="6">COUNT(C9:F9)</f>
        <v>0</v>
      </c>
      <c r="H9" s="37"/>
      <c r="L9" s="16">
        <f t="shared" ref="L9" si="7">COUNT(H9:K9)</f>
        <v>0</v>
      </c>
      <c r="M9" s="37"/>
      <c r="N9" s="37"/>
      <c r="O9" s="37"/>
      <c r="P9" s="37"/>
      <c r="Q9" s="37"/>
      <c r="R9" s="37"/>
      <c r="S9" s="2"/>
      <c r="T9" s="2"/>
      <c r="U9" s="16">
        <f t="shared" si="3"/>
        <v>0</v>
      </c>
      <c r="V9" s="18">
        <v>0</v>
      </c>
      <c r="W9" s="24">
        <f t="shared" si="4"/>
        <v>0</v>
      </c>
      <c r="X9" t="s">
        <v>115</v>
      </c>
      <c r="Y9" s="36"/>
      <c r="Z9" s="19"/>
      <c r="AA9" s="19"/>
      <c r="AB9" s="19"/>
      <c r="AC9" s="19"/>
      <c r="AE9" s="18"/>
      <c r="AF9" s="18"/>
      <c r="AI9" s="20"/>
    </row>
    <row r="10" spans="1:35" ht="13" x14ac:dyDescent="0.3">
      <c r="A10" t="s">
        <v>0</v>
      </c>
      <c r="B10" t="s">
        <v>434</v>
      </c>
      <c r="C10" s="37"/>
      <c r="D10" s="37"/>
      <c r="E10" s="17"/>
      <c r="F10" s="17"/>
      <c r="G10" s="16">
        <f t="shared" ref="G10:G31" si="8">COUNT(C10:F10)</f>
        <v>0</v>
      </c>
      <c r="H10" s="16">
        <v>86312</v>
      </c>
      <c r="I10" s="16">
        <v>86069</v>
      </c>
      <c r="L10" s="16">
        <f t="shared" ref="L10:L15" si="9">COUNT(H10:K10)</f>
        <v>2</v>
      </c>
      <c r="M10" s="37"/>
      <c r="N10" s="37"/>
      <c r="O10" s="37"/>
      <c r="P10" s="37"/>
      <c r="Q10" s="37"/>
      <c r="R10" s="17"/>
      <c r="S10" s="2"/>
      <c r="T10" s="2"/>
      <c r="U10" s="16">
        <f t="shared" si="3"/>
        <v>0</v>
      </c>
      <c r="V10" s="18">
        <v>0</v>
      </c>
      <c r="W10" s="24">
        <f t="shared" si="4"/>
        <v>70</v>
      </c>
      <c r="X10" t="s">
        <v>115</v>
      </c>
      <c r="Y10" s="44">
        <v>45391</v>
      </c>
      <c r="Z10" s="41"/>
      <c r="AA10" s="42"/>
      <c r="AB10" s="19"/>
      <c r="AC10" s="19"/>
      <c r="AE10" s="18"/>
      <c r="AF10" s="18"/>
      <c r="AI10" s="20"/>
    </row>
    <row r="11" spans="1:35" ht="13" x14ac:dyDescent="0.3">
      <c r="A11" s="31" t="s">
        <v>293</v>
      </c>
      <c r="B11" s="31" t="s">
        <v>292</v>
      </c>
      <c r="C11"/>
      <c r="D11"/>
      <c r="E11"/>
      <c r="F11"/>
      <c r="G11" s="16">
        <f t="shared" si="8"/>
        <v>0</v>
      </c>
      <c r="H11"/>
      <c r="L11" s="16">
        <f t="shared" si="9"/>
        <v>0</v>
      </c>
      <c r="M11" s="37"/>
      <c r="N11" s="37"/>
      <c r="O11" s="37"/>
      <c r="P11" s="37"/>
      <c r="Q11" s="37"/>
      <c r="R11" s="17"/>
      <c r="S11" s="2"/>
      <c r="T11" s="2"/>
      <c r="U11" s="16">
        <f t="shared" si="3"/>
        <v>0</v>
      </c>
      <c r="V11" s="18">
        <v>0</v>
      </c>
      <c r="W11" s="24">
        <f t="shared" si="4"/>
        <v>0</v>
      </c>
      <c r="X11" t="s">
        <v>115</v>
      </c>
      <c r="Y11" s="1"/>
      <c r="Z11" s="18"/>
      <c r="AB11" s="18"/>
      <c r="AE11" s="18"/>
      <c r="AF11" s="18"/>
      <c r="AI11" s="20"/>
    </row>
    <row r="12" spans="1:35" ht="13" x14ac:dyDescent="0.3">
      <c r="A12" t="s">
        <v>472</v>
      </c>
      <c r="B12" t="s">
        <v>473</v>
      </c>
      <c r="C12"/>
      <c r="D12"/>
      <c r="E12"/>
      <c r="F12"/>
      <c r="G12" s="16">
        <f t="shared" si="8"/>
        <v>0</v>
      </c>
      <c r="H12"/>
      <c r="L12" s="16">
        <f t="shared" si="9"/>
        <v>0</v>
      </c>
      <c r="M12"/>
      <c r="N12"/>
      <c r="O12" s="37"/>
      <c r="P12" s="37"/>
      <c r="Q12" s="37"/>
      <c r="R12" s="17"/>
      <c r="S12" s="2"/>
      <c r="T12" s="2"/>
      <c r="U12" s="16">
        <f t="shared" si="3"/>
        <v>0</v>
      </c>
      <c r="V12" s="18">
        <v>0</v>
      </c>
      <c r="W12" s="24">
        <f t="shared" si="4"/>
        <v>0</v>
      </c>
      <c r="X12" t="s">
        <v>115</v>
      </c>
      <c r="Y12" s="1"/>
      <c r="Z12" s="18"/>
      <c r="AA12" s="15"/>
      <c r="AB12" s="18"/>
      <c r="AE12" s="18"/>
      <c r="AF12" s="18"/>
      <c r="AI12" s="20"/>
    </row>
    <row r="13" spans="1:35" ht="13" x14ac:dyDescent="0.3">
      <c r="A13" t="s">
        <v>504</v>
      </c>
      <c r="B13" t="s">
        <v>505</v>
      </c>
      <c r="C13"/>
      <c r="D13"/>
      <c r="G13" s="16">
        <f t="shared" si="8"/>
        <v>0</v>
      </c>
      <c r="H13"/>
      <c r="L13" s="16">
        <f t="shared" si="9"/>
        <v>0</v>
      </c>
      <c r="M13" s="37"/>
      <c r="N13" s="37"/>
      <c r="O13" s="37"/>
      <c r="P13" s="37"/>
      <c r="Q13" s="37"/>
      <c r="R13" s="17"/>
      <c r="S13" s="2"/>
      <c r="T13" s="2"/>
      <c r="U13" s="16">
        <f t="shared" si="3"/>
        <v>0</v>
      </c>
      <c r="V13" s="18">
        <v>0</v>
      </c>
      <c r="W13" s="24">
        <f t="shared" si="4"/>
        <v>0</v>
      </c>
      <c r="X13" s="31" t="s">
        <v>115</v>
      </c>
      <c r="Y13" s="15"/>
      <c r="Z13" s="18"/>
      <c r="AB13" s="18"/>
      <c r="AC13" s="24"/>
      <c r="AI13" s="20"/>
    </row>
    <row r="14" spans="1:35" ht="13" x14ac:dyDescent="0.3">
      <c r="A14" t="s">
        <v>506</v>
      </c>
      <c r="B14" t="s">
        <v>505</v>
      </c>
      <c r="C14"/>
      <c r="D14"/>
      <c r="G14" s="16">
        <f t="shared" si="8"/>
        <v>0</v>
      </c>
      <c r="H14">
        <v>86065</v>
      </c>
      <c r="I14" s="16">
        <v>86313</v>
      </c>
      <c r="L14" s="16">
        <f t="shared" si="9"/>
        <v>2</v>
      </c>
      <c r="M14" s="37"/>
      <c r="N14" s="37"/>
      <c r="O14" s="37"/>
      <c r="P14" s="37"/>
      <c r="Q14" s="37"/>
      <c r="R14" s="17"/>
      <c r="S14" s="2"/>
      <c r="T14" s="2"/>
      <c r="U14" s="16">
        <f t="shared" si="3"/>
        <v>0</v>
      </c>
      <c r="V14" s="18">
        <v>0</v>
      </c>
      <c r="W14" s="24">
        <f t="shared" si="4"/>
        <v>70</v>
      </c>
      <c r="X14" s="31" t="s">
        <v>115</v>
      </c>
      <c r="Y14" s="15">
        <v>45391</v>
      </c>
      <c r="Z14" s="18"/>
      <c r="AB14" s="18"/>
      <c r="AC14" s="24"/>
      <c r="AI14" s="20"/>
    </row>
    <row r="15" spans="1:35" ht="13" x14ac:dyDescent="0.3">
      <c r="A15" t="s">
        <v>470</v>
      </c>
      <c r="B15" t="s">
        <v>471</v>
      </c>
      <c r="C15"/>
      <c r="D15"/>
      <c r="G15" s="16">
        <f t="shared" si="8"/>
        <v>0</v>
      </c>
      <c r="H15"/>
      <c r="L15" s="16">
        <f t="shared" si="9"/>
        <v>0</v>
      </c>
      <c r="M15"/>
      <c r="N15" s="37"/>
      <c r="O15" s="37"/>
      <c r="P15" s="37"/>
      <c r="Q15" s="37"/>
      <c r="R15" s="17"/>
      <c r="S15" s="2"/>
      <c r="T15" s="2"/>
      <c r="U15" s="16">
        <f t="shared" si="3"/>
        <v>0</v>
      </c>
      <c r="V15" s="18">
        <v>0</v>
      </c>
      <c r="W15" s="24">
        <f t="shared" si="4"/>
        <v>0</v>
      </c>
      <c r="X15" s="31" t="s">
        <v>115</v>
      </c>
      <c r="Y15" s="15"/>
      <c r="Z15" s="18"/>
      <c r="AB15" s="18"/>
      <c r="AC15" s="24"/>
      <c r="AI15" s="20"/>
    </row>
    <row r="16" spans="1:35" ht="13" x14ac:dyDescent="0.3">
      <c r="A16" t="s">
        <v>295</v>
      </c>
      <c r="B16" t="s">
        <v>45</v>
      </c>
      <c r="C16"/>
      <c r="D16"/>
      <c r="G16" s="16">
        <f t="shared" si="8"/>
        <v>0</v>
      </c>
      <c r="H16"/>
      <c r="L16" s="16">
        <f t="shared" ref="L16:L17" si="10">COUNT(H16:K16)</f>
        <v>0</v>
      </c>
      <c r="M16"/>
      <c r="N16" s="37"/>
      <c r="O16" s="37"/>
      <c r="P16" s="37"/>
      <c r="Q16" s="37"/>
      <c r="R16" s="17"/>
      <c r="S16" s="2"/>
      <c r="T16" s="2"/>
      <c r="U16" s="16">
        <f t="shared" si="3"/>
        <v>0</v>
      </c>
      <c r="V16" s="18">
        <v>0</v>
      </c>
      <c r="W16" s="24">
        <f t="shared" si="4"/>
        <v>0</v>
      </c>
      <c r="X16" s="31" t="s">
        <v>115</v>
      </c>
      <c r="Y16" s="36"/>
      <c r="Z16" s="18"/>
      <c r="AB16" s="18"/>
      <c r="AC16" s="24"/>
      <c r="AI16" s="20"/>
    </row>
    <row r="17" spans="1:35" ht="13" x14ac:dyDescent="0.3">
      <c r="A17" t="s">
        <v>537</v>
      </c>
      <c r="B17" t="s">
        <v>45</v>
      </c>
      <c r="C17"/>
      <c r="D17"/>
      <c r="G17" s="16">
        <f t="shared" si="8"/>
        <v>0</v>
      </c>
      <c r="H17"/>
      <c r="L17" s="16">
        <f t="shared" si="10"/>
        <v>0</v>
      </c>
      <c r="M17"/>
      <c r="N17" s="37"/>
      <c r="O17" s="37"/>
      <c r="P17" s="37"/>
      <c r="Q17" s="37"/>
      <c r="R17" s="17"/>
      <c r="S17" s="2"/>
      <c r="T17" s="2"/>
      <c r="U17" s="16">
        <f t="shared" si="3"/>
        <v>0</v>
      </c>
      <c r="V17" s="18">
        <v>0</v>
      </c>
      <c r="W17" s="24">
        <f t="shared" si="4"/>
        <v>0</v>
      </c>
      <c r="X17" s="31" t="s">
        <v>115</v>
      </c>
      <c r="Y17" s="36"/>
      <c r="Z17" s="18"/>
      <c r="AB17" s="18"/>
      <c r="AC17" s="24"/>
      <c r="AI17" s="20"/>
    </row>
    <row r="18" spans="1:35" ht="13" x14ac:dyDescent="0.3">
      <c r="A18" t="s">
        <v>484</v>
      </c>
      <c r="B18" t="s">
        <v>485</v>
      </c>
      <c r="C18"/>
      <c r="D18"/>
      <c r="G18" s="16">
        <f t="shared" si="8"/>
        <v>0</v>
      </c>
      <c r="H18"/>
      <c r="L18" s="16">
        <f t="shared" ref="L18:L31" si="11">COUNT(H18:K18)</f>
        <v>0</v>
      </c>
      <c r="M18" s="37"/>
      <c r="N18" s="37"/>
      <c r="O18" s="37"/>
      <c r="P18" s="37"/>
      <c r="Q18" s="37"/>
      <c r="R18" s="17"/>
      <c r="S18" s="2"/>
      <c r="T18" s="2"/>
      <c r="U18" s="16">
        <f t="shared" si="3"/>
        <v>0</v>
      </c>
      <c r="V18" s="18">
        <v>0</v>
      </c>
      <c r="W18" s="24">
        <f t="shared" si="4"/>
        <v>0</v>
      </c>
      <c r="X18" s="31" t="s">
        <v>115</v>
      </c>
      <c r="Y18" s="1"/>
      <c r="Z18" s="18"/>
      <c r="AB18" s="18"/>
      <c r="AC18" s="24"/>
      <c r="AI18" s="20"/>
    </row>
    <row r="19" spans="1:35" ht="13" x14ac:dyDescent="0.3">
      <c r="A19" t="s">
        <v>549</v>
      </c>
      <c r="B19" t="s">
        <v>550</v>
      </c>
      <c r="C19"/>
      <c r="D19"/>
      <c r="G19" s="16">
        <f t="shared" ref="G19" si="12">COUNT(C19:F19)</f>
        <v>0</v>
      </c>
      <c r="H19">
        <v>86108</v>
      </c>
      <c r="I19" s="16">
        <v>86233</v>
      </c>
      <c r="L19" s="16">
        <f t="shared" ref="L19" si="13">COUNT(H19:K19)</f>
        <v>2</v>
      </c>
      <c r="M19" s="37"/>
      <c r="N19" s="37"/>
      <c r="O19" s="37"/>
      <c r="P19" s="37"/>
      <c r="Q19" s="37"/>
      <c r="R19" s="17"/>
      <c r="S19" s="2"/>
      <c r="T19" s="2"/>
      <c r="U19" s="16">
        <f t="shared" ref="U19" si="14">COUNT(M19:T19)</f>
        <v>0</v>
      </c>
      <c r="V19" s="18">
        <v>0</v>
      </c>
      <c r="W19" s="24">
        <f t="shared" ref="W19" si="15">+(G19*45)+(L19*35)+(U19*35)+V19</f>
        <v>70</v>
      </c>
      <c r="X19" s="14" t="s">
        <v>478</v>
      </c>
      <c r="Y19" s="1"/>
      <c r="Z19" s="18">
        <v>70</v>
      </c>
      <c r="AB19" s="18"/>
      <c r="AC19" s="24"/>
      <c r="AI19" s="20"/>
    </row>
    <row r="20" spans="1:35" ht="13" x14ac:dyDescent="0.3">
      <c r="A20" t="s">
        <v>491</v>
      </c>
      <c r="B20" t="s">
        <v>492</v>
      </c>
      <c r="C20"/>
      <c r="D20"/>
      <c r="G20" s="16">
        <f t="shared" si="8"/>
        <v>0</v>
      </c>
      <c r="H20"/>
      <c r="L20" s="16">
        <f t="shared" si="11"/>
        <v>0</v>
      </c>
      <c r="M20" s="37"/>
      <c r="N20" s="37"/>
      <c r="O20" s="37"/>
      <c r="P20" s="37"/>
      <c r="Q20" s="37"/>
      <c r="R20" s="17"/>
      <c r="S20" s="2"/>
      <c r="T20" s="2"/>
      <c r="U20" s="16">
        <f t="shared" si="3"/>
        <v>0</v>
      </c>
      <c r="V20" s="18">
        <v>0</v>
      </c>
      <c r="W20" s="24">
        <f t="shared" si="4"/>
        <v>0</v>
      </c>
      <c r="X20" t="s">
        <v>115</v>
      </c>
      <c r="Y20" s="15"/>
      <c r="Z20" s="18"/>
      <c r="AB20" s="18"/>
      <c r="AC20" s="24"/>
      <c r="AI20" s="20"/>
    </row>
    <row r="21" spans="1:35" ht="13" x14ac:dyDescent="0.3">
      <c r="A21" s="31" t="s">
        <v>72</v>
      </c>
      <c r="B21" s="31" t="s">
        <v>73</v>
      </c>
      <c r="C21"/>
      <c r="D21"/>
      <c r="E21"/>
      <c r="G21" s="16">
        <f t="shared" si="8"/>
        <v>0</v>
      </c>
      <c r="H21">
        <v>86234</v>
      </c>
      <c r="L21" s="16">
        <f t="shared" si="11"/>
        <v>1</v>
      </c>
      <c r="M21" s="37"/>
      <c r="N21" s="37"/>
      <c r="O21" s="37"/>
      <c r="P21" s="37"/>
      <c r="Q21" s="37"/>
      <c r="R21" s="17"/>
      <c r="S21" s="2"/>
      <c r="T21" s="2"/>
      <c r="U21" s="16">
        <f t="shared" si="3"/>
        <v>0</v>
      </c>
      <c r="V21" s="18">
        <v>0</v>
      </c>
      <c r="W21" s="24">
        <f t="shared" si="4"/>
        <v>35</v>
      </c>
      <c r="X21" s="31" t="s">
        <v>115</v>
      </c>
      <c r="Y21" s="15">
        <v>45391</v>
      </c>
      <c r="Z21" s="22"/>
      <c r="AB21" s="18"/>
      <c r="AI21" s="20"/>
    </row>
    <row r="22" spans="1:35" ht="13" x14ac:dyDescent="0.3">
      <c r="A22" t="s">
        <v>474</v>
      </c>
      <c r="B22" t="s">
        <v>475</v>
      </c>
      <c r="C22"/>
      <c r="D22"/>
      <c r="E22"/>
      <c r="G22" s="16">
        <f t="shared" si="8"/>
        <v>0</v>
      </c>
      <c r="H22"/>
      <c r="L22" s="16">
        <f t="shared" si="11"/>
        <v>0</v>
      </c>
      <c r="M22" s="37"/>
      <c r="N22" s="37"/>
      <c r="O22" s="37"/>
      <c r="P22" s="37"/>
      <c r="Q22" s="37"/>
      <c r="R22" s="17"/>
      <c r="S22" s="2"/>
      <c r="T22" s="2"/>
      <c r="U22" s="16">
        <f t="shared" si="3"/>
        <v>0</v>
      </c>
      <c r="V22" s="18">
        <v>0</v>
      </c>
      <c r="W22" s="24">
        <f t="shared" si="4"/>
        <v>0</v>
      </c>
      <c r="X22" t="s">
        <v>115</v>
      </c>
      <c r="Y22" s="15"/>
      <c r="Z22" s="22"/>
      <c r="AB22" s="18"/>
      <c r="AI22" s="20"/>
    </row>
    <row r="23" spans="1:35" ht="13" x14ac:dyDescent="0.3">
      <c r="A23" t="s">
        <v>458</v>
      </c>
      <c r="B23" t="s">
        <v>457</v>
      </c>
      <c r="C23"/>
      <c r="D23"/>
      <c r="E23"/>
      <c r="F23"/>
      <c r="G23" s="16">
        <f t="shared" si="8"/>
        <v>0</v>
      </c>
      <c r="H23"/>
      <c r="L23" s="16">
        <f t="shared" si="11"/>
        <v>0</v>
      </c>
      <c r="M23"/>
      <c r="N23"/>
      <c r="O23"/>
      <c r="P23"/>
      <c r="Q23"/>
      <c r="R23"/>
      <c r="S23" s="2"/>
      <c r="T23" s="2"/>
      <c r="U23" s="16">
        <f t="shared" si="3"/>
        <v>0</v>
      </c>
      <c r="V23" s="18">
        <v>0</v>
      </c>
      <c r="W23" s="24">
        <f t="shared" si="4"/>
        <v>0</v>
      </c>
      <c r="X23" t="s">
        <v>115</v>
      </c>
      <c r="Y23" s="22"/>
      <c r="AB23" s="18"/>
      <c r="AI23" s="20"/>
    </row>
    <row r="24" spans="1:35" ht="13" x14ac:dyDescent="0.3">
      <c r="A24" t="s">
        <v>456</v>
      </c>
      <c r="B24" t="s">
        <v>457</v>
      </c>
      <c r="C24"/>
      <c r="D24"/>
      <c r="E24"/>
      <c r="F24"/>
      <c r="G24" s="16">
        <f t="shared" si="8"/>
        <v>0</v>
      </c>
      <c r="H24"/>
      <c r="L24" s="16">
        <f t="shared" si="11"/>
        <v>0</v>
      </c>
      <c r="M24"/>
      <c r="N24"/>
      <c r="O24"/>
      <c r="P24"/>
      <c r="Q24"/>
      <c r="R24"/>
      <c r="S24" s="2"/>
      <c r="T24" s="2"/>
      <c r="U24" s="16">
        <f t="shared" si="3"/>
        <v>0</v>
      </c>
      <c r="V24" s="18">
        <v>0</v>
      </c>
      <c r="W24" s="24">
        <f t="shared" si="4"/>
        <v>0</v>
      </c>
      <c r="X24" t="s">
        <v>115</v>
      </c>
      <c r="Y24" s="22"/>
      <c r="AA24"/>
      <c r="AB24" s="18"/>
      <c r="AI24" s="20"/>
    </row>
    <row r="25" spans="1:35" ht="13" x14ac:dyDescent="0.3">
      <c r="A25" t="s">
        <v>0</v>
      </c>
      <c r="B25" t="s">
        <v>183</v>
      </c>
      <c r="C25"/>
      <c r="D25"/>
      <c r="G25" s="16">
        <f t="shared" si="8"/>
        <v>0</v>
      </c>
      <c r="H25"/>
      <c r="L25" s="16">
        <f t="shared" si="11"/>
        <v>0</v>
      </c>
      <c r="M25" s="37"/>
      <c r="N25" s="37"/>
      <c r="O25" s="37"/>
      <c r="P25" s="37"/>
      <c r="Q25" s="37"/>
      <c r="R25" s="17"/>
      <c r="S25" s="2"/>
      <c r="T25" s="2"/>
      <c r="U25" s="16">
        <f t="shared" si="3"/>
        <v>0</v>
      </c>
      <c r="V25" s="18">
        <v>0</v>
      </c>
      <c r="W25" s="24">
        <f t="shared" si="4"/>
        <v>0</v>
      </c>
      <c r="X25" s="31" t="s">
        <v>115</v>
      </c>
      <c r="Y25" s="22"/>
      <c r="AB25" s="18"/>
      <c r="AI25" s="20"/>
    </row>
    <row r="26" spans="1:35" ht="13" x14ac:dyDescent="0.3">
      <c r="A26" t="s">
        <v>9</v>
      </c>
      <c r="B26" t="s">
        <v>10</v>
      </c>
      <c r="C26"/>
      <c r="D26"/>
      <c r="F26"/>
      <c r="G26" s="16">
        <f t="shared" si="8"/>
        <v>0</v>
      </c>
      <c r="H26"/>
      <c r="L26" s="16">
        <f t="shared" si="11"/>
        <v>0</v>
      </c>
      <c r="M26"/>
      <c r="N26"/>
      <c r="P26"/>
      <c r="Q26"/>
      <c r="S26" s="2"/>
      <c r="T26" s="2"/>
      <c r="U26" s="16">
        <f t="shared" si="3"/>
        <v>0</v>
      </c>
      <c r="V26" s="18">
        <v>0</v>
      </c>
      <c r="W26" s="24">
        <f t="shared" si="4"/>
        <v>0</v>
      </c>
      <c r="X26" s="31" t="s">
        <v>115</v>
      </c>
      <c r="Y26" s="22"/>
      <c r="AB26" s="18"/>
      <c r="AI26" s="20"/>
    </row>
    <row r="27" spans="1:35" ht="13" x14ac:dyDescent="0.3">
      <c r="A27" t="s">
        <v>546</v>
      </c>
      <c r="B27" t="s">
        <v>216</v>
      </c>
      <c r="C27"/>
      <c r="D27"/>
      <c r="F27"/>
      <c r="G27" s="16">
        <f t="shared" si="8"/>
        <v>0</v>
      </c>
      <c r="H27">
        <v>86415</v>
      </c>
      <c r="I27" s="16">
        <v>86416</v>
      </c>
      <c r="J27" s="16">
        <v>86417</v>
      </c>
      <c r="L27" s="16">
        <f t="shared" ref="L27:L28" si="16">COUNT(H27:K27)</f>
        <v>3</v>
      </c>
      <c r="M27"/>
      <c r="N27"/>
      <c r="P27"/>
      <c r="Q27"/>
      <c r="S27" s="2"/>
      <c r="T27" s="2"/>
      <c r="U27" s="16">
        <f t="shared" ref="U27:U28" si="17">COUNT(M27:T27)</f>
        <v>0</v>
      </c>
      <c r="V27" s="18">
        <v>0</v>
      </c>
      <c r="W27" s="24">
        <f t="shared" si="4"/>
        <v>105</v>
      </c>
      <c r="X27" s="14" t="s">
        <v>478</v>
      </c>
      <c r="Y27" s="8" t="s">
        <v>548</v>
      </c>
      <c r="Z27" s="16">
        <v>105</v>
      </c>
      <c r="AB27" s="18"/>
      <c r="AI27" s="20"/>
    </row>
    <row r="28" spans="1:35" ht="13" x14ac:dyDescent="0.3">
      <c r="A28" t="s">
        <v>547</v>
      </c>
      <c r="B28" t="s">
        <v>216</v>
      </c>
      <c r="C28"/>
      <c r="D28"/>
      <c r="F28"/>
      <c r="G28" s="16">
        <f t="shared" si="8"/>
        <v>0</v>
      </c>
      <c r="H28">
        <v>86233</v>
      </c>
      <c r="I28" s="16">
        <v>86234</v>
      </c>
      <c r="J28" s="16">
        <v>86235</v>
      </c>
      <c r="L28" s="16">
        <f t="shared" si="16"/>
        <v>3</v>
      </c>
      <c r="M28"/>
      <c r="N28"/>
      <c r="P28"/>
      <c r="Q28"/>
      <c r="S28" s="2"/>
      <c r="T28" s="2"/>
      <c r="U28" s="16">
        <f t="shared" si="17"/>
        <v>0</v>
      </c>
      <c r="V28" s="18">
        <v>0</v>
      </c>
      <c r="W28" s="24">
        <f t="shared" si="4"/>
        <v>105</v>
      </c>
      <c r="X28" s="14" t="s">
        <v>478</v>
      </c>
      <c r="Y28" s="8" t="s">
        <v>548</v>
      </c>
      <c r="Z28" s="16">
        <v>105</v>
      </c>
      <c r="AB28" s="18"/>
      <c r="AI28" s="20"/>
    </row>
    <row r="29" spans="1:35" ht="13" x14ac:dyDescent="0.3">
      <c r="A29" t="s">
        <v>477</v>
      </c>
      <c r="B29" t="s">
        <v>216</v>
      </c>
      <c r="C29"/>
      <c r="D29"/>
      <c r="F29"/>
      <c r="G29" s="16">
        <f t="shared" si="8"/>
        <v>0</v>
      </c>
      <c r="H29"/>
      <c r="L29" s="16">
        <f t="shared" si="11"/>
        <v>0</v>
      </c>
      <c r="M29"/>
      <c r="N29"/>
      <c r="P29"/>
      <c r="Q29"/>
      <c r="S29" s="2"/>
      <c r="T29" s="2"/>
      <c r="U29" s="16">
        <f t="shared" si="3"/>
        <v>0</v>
      </c>
      <c r="V29" s="18">
        <v>0</v>
      </c>
      <c r="W29" s="24">
        <f t="shared" si="4"/>
        <v>0</v>
      </c>
      <c r="X29" t="s">
        <v>115</v>
      </c>
      <c r="Y29" s="22"/>
      <c r="AB29" s="18"/>
      <c r="AI29" s="20"/>
    </row>
    <row r="30" spans="1:35" ht="13" x14ac:dyDescent="0.3">
      <c r="A30" s="31" t="s">
        <v>45</v>
      </c>
      <c r="B30" s="31" t="s">
        <v>411</v>
      </c>
      <c r="C30"/>
      <c r="D30"/>
      <c r="G30" s="16">
        <f t="shared" si="8"/>
        <v>0</v>
      </c>
      <c r="H30"/>
      <c r="L30" s="16">
        <f t="shared" si="11"/>
        <v>0</v>
      </c>
      <c r="M30"/>
      <c r="N30"/>
      <c r="P30"/>
      <c r="Q30"/>
      <c r="S30" s="2"/>
      <c r="T30" s="2"/>
      <c r="U30" s="16">
        <f t="shared" si="3"/>
        <v>0</v>
      </c>
      <c r="V30" s="18">
        <v>0</v>
      </c>
      <c r="W30" s="24">
        <f t="shared" si="4"/>
        <v>0</v>
      </c>
      <c r="X30" s="31" t="s">
        <v>115</v>
      </c>
      <c r="Y30" s="22"/>
      <c r="AB30" s="18"/>
      <c r="AD30" s="26"/>
      <c r="AE30" s="15"/>
      <c r="AI30" s="20"/>
    </row>
    <row r="31" spans="1:35" ht="13" x14ac:dyDescent="0.3">
      <c r="A31" t="s">
        <v>433</v>
      </c>
      <c r="B31" t="s">
        <v>435</v>
      </c>
      <c r="C31"/>
      <c r="D31"/>
      <c r="E31"/>
      <c r="F31"/>
      <c r="G31" s="16">
        <f t="shared" si="8"/>
        <v>0</v>
      </c>
      <c r="H31"/>
      <c r="L31" s="16">
        <f t="shared" si="11"/>
        <v>0</v>
      </c>
      <c r="M31"/>
      <c r="N31"/>
      <c r="O31"/>
      <c r="P31"/>
      <c r="Q31"/>
      <c r="R31"/>
      <c r="S31" s="2"/>
      <c r="T31" s="2"/>
      <c r="U31" s="16">
        <f t="shared" si="3"/>
        <v>0</v>
      </c>
      <c r="V31" s="18">
        <v>0</v>
      </c>
      <c r="W31" s="24">
        <f t="shared" si="4"/>
        <v>0</v>
      </c>
      <c r="X31" t="s">
        <v>115</v>
      </c>
      <c r="Y31" s="8"/>
      <c r="AB31" s="18"/>
      <c r="AI31" s="20"/>
    </row>
    <row r="32" spans="1:35" ht="13" x14ac:dyDescent="0.3">
      <c r="A32" t="s">
        <v>536</v>
      </c>
      <c r="B32" t="s">
        <v>435</v>
      </c>
      <c r="C32"/>
      <c r="D32"/>
      <c r="E32"/>
      <c r="F32"/>
      <c r="G32" s="16">
        <f t="shared" ref="G32" si="18">COUNT(C32:F32)</f>
        <v>0</v>
      </c>
      <c r="H32"/>
      <c r="L32" s="16">
        <f t="shared" ref="L32" si="19">COUNT(H32:K32)</f>
        <v>0</v>
      </c>
      <c r="M32"/>
      <c r="N32"/>
      <c r="O32"/>
      <c r="P32"/>
      <c r="Q32"/>
      <c r="R32"/>
      <c r="S32" s="2"/>
      <c r="T32" s="2"/>
      <c r="U32" s="16">
        <f t="shared" si="3"/>
        <v>0</v>
      </c>
      <c r="V32" s="18">
        <v>0</v>
      </c>
      <c r="W32" s="24">
        <f t="shared" si="4"/>
        <v>0</v>
      </c>
      <c r="X32" s="14" t="s">
        <v>478</v>
      </c>
      <c r="Y32" s="36"/>
      <c r="Z32" s="18"/>
      <c r="AA32" s="18"/>
      <c r="AB32" s="18"/>
      <c r="AC32"/>
      <c r="AI32" s="20"/>
    </row>
    <row r="33" spans="1:35" ht="13" x14ac:dyDescent="0.3">
      <c r="A33" t="s">
        <v>310</v>
      </c>
      <c r="B33" t="s">
        <v>545</v>
      </c>
      <c r="C33"/>
      <c r="D33"/>
      <c r="E33"/>
      <c r="F33"/>
      <c r="G33" s="16">
        <f t="shared" ref="G33" si="20">COUNT(C33:F33)</f>
        <v>0</v>
      </c>
      <c r="H33">
        <v>86109</v>
      </c>
      <c r="I33" s="16">
        <v>86108</v>
      </c>
      <c r="L33" s="16">
        <f t="shared" ref="L33" si="21">COUNT(H33:K33)</f>
        <v>2</v>
      </c>
      <c r="M33"/>
      <c r="N33"/>
      <c r="O33"/>
      <c r="P33"/>
      <c r="Q33"/>
      <c r="R33"/>
      <c r="S33" s="2"/>
      <c r="T33" s="2"/>
      <c r="U33" s="16">
        <f t="shared" ref="U33" si="22">COUNT(M33:T33)</f>
        <v>0</v>
      </c>
      <c r="V33" s="18">
        <v>0</v>
      </c>
      <c r="W33" s="24">
        <f t="shared" ref="W33" si="23">+(G33*45)+(L33*35)+(U33*35)+V33</f>
        <v>70</v>
      </c>
      <c r="X33" t="s">
        <v>115</v>
      </c>
      <c r="Y33" s="36">
        <v>45391</v>
      </c>
      <c r="Z33" s="18"/>
      <c r="AA33" s="18"/>
      <c r="AB33" s="18"/>
      <c r="AC33"/>
      <c r="AI33" s="20"/>
    </row>
    <row r="34" spans="1:35" ht="13" x14ac:dyDescent="0.3">
      <c r="A34" t="s">
        <v>25</v>
      </c>
      <c r="B34" t="s">
        <v>442</v>
      </c>
      <c r="C34"/>
      <c r="D34"/>
      <c r="E34"/>
      <c r="F34"/>
      <c r="G34" s="16">
        <f t="shared" ref="G34:G38" si="24">COUNT(C34:F34)</f>
        <v>0</v>
      </c>
      <c r="H34"/>
      <c r="L34" s="16">
        <f t="shared" ref="L34:L72" si="25">COUNT(H34:K34)</f>
        <v>0</v>
      </c>
      <c r="M34"/>
      <c r="N34"/>
      <c r="O34"/>
      <c r="P34"/>
      <c r="Q34"/>
      <c r="R34"/>
      <c r="S34" s="2"/>
      <c r="T34" s="2"/>
      <c r="U34" s="16">
        <f t="shared" ref="U34:U80" si="26">COUNT(M34:T34)</f>
        <v>0</v>
      </c>
      <c r="V34" s="18">
        <v>0</v>
      </c>
      <c r="W34" s="24">
        <f>+(G34*45)+(L34*35)+(U34*35)+V34</f>
        <v>0</v>
      </c>
      <c r="X34" s="1" t="s">
        <v>115</v>
      </c>
      <c r="Y34" s="22"/>
      <c r="AB34" s="18"/>
      <c r="AI34" s="20"/>
    </row>
    <row r="35" spans="1:35" ht="13" x14ac:dyDescent="0.3">
      <c r="A35" s="31" t="s">
        <v>277</v>
      </c>
      <c r="B35" s="31" t="s">
        <v>278</v>
      </c>
      <c r="C35"/>
      <c r="D35"/>
      <c r="E35"/>
      <c r="F35"/>
      <c r="G35" s="16">
        <f t="shared" si="24"/>
        <v>0</v>
      </c>
      <c r="H35"/>
      <c r="L35" s="16">
        <f t="shared" si="25"/>
        <v>0</v>
      </c>
      <c r="M35"/>
      <c r="N35"/>
      <c r="O35"/>
      <c r="P35"/>
      <c r="Q35"/>
      <c r="R35"/>
      <c r="S35" s="2"/>
      <c r="T35" s="2"/>
      <c r="U35" s="16">
        <f t="shared" si="26"/>
        <v>0</v>
      </c>
      <c r="V35" s="18">
        <v>0</v>
      </c>
      <c r="W35" s="24">
        <f>+(G35*45)+(L35*35)+(U35*35)+V35</f>
        <v>0</v>
      </c>
      <c r="X35" s="31" t="s">
        <v>115</v>
      </c>
      <c r="Y35" s="22"/>
      <c r="Z35" s="18"/>
      <c r="AB35" s="18"/>
      <c r="AI35" s="20"/>
    </row>
    <row r="36" spans="1:35" ht="13" x14ac:dyDescent="0.3">
      <c r="A36" s="31" t="s">
        <v>0</v>
      </c>
      <c r="B36" s="31" t="s">
        <v>35</v>
      </c>
      <c r="C36"/>
      <c r="D36"/>
      <c r="E36"/>
      <c r="F36"/>
      <c r="G36" s="16">
        <f t="shared" si="24"/>
        <v>0</v>
      </c>
      <c r="H36"/>
      <c r="L36" s="16">
        <f t="shared" si="25"/>
        <v>0</v>
      </c>
      <c r="M36"/>
      <c r="N36"/>
      <c r="O36"/>
      <c r="P36"/>
      <c r="Q36"/>
      <c r="R36"/>
      <c r="S36" s="2"/>
      <c r="T36" s="2"/>
      <c r="U36" s="16">
        <f t="shared" si="26"/>
        <v>0</v>
      </c>
      <c r="V36" s="18">
        <v>0</v>
      </c>
      <c r="W36" s="24">
        <f>+(G36*45)+(L36*35)+(U36*35)+V36</f>
        <v>0</v>
      </c>
      <c r="X36" s="31" t="s">
        <v>115</v>
      </c>
      <c r="Y36" s="15"/>
      <c r="Z36" s="22"/>
      <c r="AB36" s="18"/>
      <c r="AI36" s="20"/>
    </row>
    <row r="37" spans="1:35" ht="13" x14ac:dyDescent="0.3">
      <c r="A37" t="s">
        <v>406</v>
      </c>
      <c r="B37" t="s">
        <v>465</v>
      </c>
      <c r="G37" s="16">
        <f t="shared" si="24"/>
        <v>0</v>
      </c>
      <c r="H37"/>
      <c r="L37" s="16">
        <f t="shared" si="25"/>
        <v>0</v>
      </c>
      <c r="M37" s="37"/>
      <c r="N37" s="37"/>
      <c r="O37" s="37"/>
      <c r="P37" s="37"/>
      <c r="Q37" s="37"/>
      <c r="R37" s="17"/>
      <c r="S37" s="2"/>
      <c r="T37" s="2"/>
      <c r="U37" s="16">
        <f t="shared" si="26"/>
        <v>0</v>
      </c>
      <c r="V37" s="18">
        <v>0</v>
      </c>
      <c r="W37" s="24">
        <f>+(G37*45)+(L37*35)+(U37*35)+V37</f>
        <v>0</v>
      </c>
      <c r="X37" t="s">
        <v>115</v>
      </c>
      <c r="Y37" s="1"/>
      <c r="Z37" s="18"/>
      <c r="AB37" s="18"/>
      <c r="AI37" s="20"/>
    </row>
    <row r="38" spans="1:35" ht="13" x14ac:dyDescent="0.3">
      <c r="A38" s="31" t="s">
        <v>155</v>
      </c>
      <c r="B38" s="31" t="s">
        <v>156</v>
      </c>
      <c r="C38"/>
      <c r="G38" s="16">
        <f t="shared" si="24"/>
        <v>0</v>
      </c>
      <c r="H38"/>
      <c r="L38" s="16">
        <f t="shared" si="25"/>
        <v>0</v>
      </c>
      <c r="M38" s="37"/>
      <c r="N38" s="37"/>
      <c r="O38" s="37"/>
      <c r="P38" s="37"/>
      <c r="Q38" s="37"/>
      <c r="R38" s="17"/>
      <c r="S38" s="2"/>
      <c r="T38" s="2"/>
      <c r="U38" s="16">
        <f t="shared" si="26"/>
        <v>0</v>
      </c>
      <c r="V38" s="18">
        <v>0</v>
      </c>
      <c r="W38" s="24">
        <v>64</v>
      </c>
      <c r="X38" t="s">
        <v>115</v>
      </c>
      <c r="Y38" s="15">
        <v>45391</v>
      </c>
      <c r="Z38" s="18"/>
      <c r="AB38" s="18"/>
      <c r="AI38" s="20"/>
    </row>
    <row r="39" spans="1:35" ht="13" x14ac:dyDescent="0.3">
      <c r="A39" t="s">
        <v>525</v>
      </c>
      <c r="B39" t="s">
        <v>523</v>
      </c>
      <c r="C39"/>
      <c r="G39" s="16">
        <f t="shared" ref="G39" si="27">COUNT(C39:F39)</f>
        <v>0</v>
      </c>
      <c r="H39">
        <v>86068</v>
      </c>
      <c r="I39" s="16">
        <v>86069</v>
      </c>
      <c r="L39" s="16">
        <f t="shared" si="25"/>
        <v>2</v>
      </c>
      <c r="M39" s="37"/>
      <c r="N39" s="37"/>
      <c r="O39" s="37"/>
      <c r="P39" s="37"/>
      <c r="Q39" s="37"/>
      <c r="R39" s="17"/>
      <c r="S39" s="2"/>
      <c r="T39" s="2"/>
      <c r="U39" s="16">
        <f t="shared" si="26"/>
        <v>0</v>
      </c>
      <c r="V39" s="18">
        <v>0</v>
      </c>
      <c r="W39" s="24">
        <f t="shared" ref="W39:W72" si="28">+(G39*45)+(L39*35)+(U39*35)+V39</f>
        <v>70</v>
      </c>
      <c r="X39" t="s">
        <v>115</v>
      </c>
      <c r="Y39" s="44">
        <v>45391</v>
      </c>
      <c r="Z39" s="18"/>
      <c r="AA39" s="18"/>
      <c r="AB39" s="18"/>
      <c r="AC39"/>
      <c r="AI39" s="20"/>
    </row>
    <row r="40" spans="1:35" ht="13" x14ac:dyDescent="0.3">
      <c r="A40" t="s">
        <v>243</v>
      </c>
      <c r="B40" t="s">
        <v>244</v>
      </c>
      <c r="C40"/>
      <c r="G40" s="16">
        <f t="shared" ref="G40:G54" si="29">COUNT(C40:F40)</f>
        <v>0</v>
      </c>
      <c r="H40"/>
      <c r="L40" s="16">
        <f t="shared" si="25"/>
        <v>0</v>
      </c>
      <c r="M40"/>
      <c r="P40"/>
      <c r="Q40"/>
      <c r="T40" s="2"/>
      <c r="U40" s="16">
        <f t="shared" si="26"/>
        <v>0</v>
      </c>
      <c r="V40" s="18">
        <v>0</v>
      </c>
      <c r="W40" s="24">
        <f t="shared" si="28"/>
        <v>0</v>
      </c>
      <c r="X40" t="s">
        <v>115</v>
      </c>
      <c r="Y40" s="15"/>
      <c r="Z40" s="18"/>
      <c r="AB40" s="18"/>
      <c r="AI40" s="20"/>
    </row>
    <row r="41" spans="1:35" ht="13" x14ac:dyDescent="0.3">
      <c r="A41" t="s">
        <v>464</v>
      </c>
      <c r="B41" t="s">
        <v>208</v>
      </c>
      <c r="C41">
        <v>86405</v>
      </c>
      <c r="D41" s="16">
        <v>86418</v>
      </c>
      <c r="E41" s="16">
        <v>86419</v>
      </c>
      <c r="G41" s="16">
        <f t="shared" si="29"/>
        <v>3</v>
      </c>
      <c r="H41"/>
      <c r="L41" s="16">
        <f t="shared" si="25"/>
        <v>0</v>
      </c>
      <c r="M41" s="37"/>
      <c r="N41" s="37"/>
      <c r="O41" s="37"/>
      <c r="P41" s="37"/>
      <c r="Q41" s="37"/>
      <c r="R41" s="17"/>
      <c r="S41" s="2"/>
      <c r="T41" s="2"/>
      <c r="U41" s="16">
        <f t="shared" si="26"/>
        <v>0</v>
      </c>
      <c r="V41" s="18">
        <v>0</v>
      </c>
      <c r="W41" s="24">
        <f t="shared" si="28"/>
        <v>135</v>
      </c>
      <c r="X41" t="s">
        <v>115</v>
      </c>
      <c r="Y41" s="15">
        <v>45391</v>
      </c>
      <c r="Z41" s="18"/>
      <c r="AB41" s="18"/>
      <c r="AI41" s="20"/>
    </row>
    <row r="42" spans="1:35" ht="13" x14ac:dyDescent="0.3">
      <c r="A42" t="s">
        <v>499</v>
      </c>
      <c r="B42" t="s">
        <v>208</v>
      </c>
      <c r="C42"/>
      <c r="G42" s="16">
        <f t="shared" si="29"/>
        <v>0</v>
      </c>
      <c r="H42">
        <v>86419</v>
      </c>
      <c r="I42" s="16">
        <v>86405</v>
      </c>
      <c r="J42" s="16">
        <v>86418</v>
      </c>
      <c r="L42" s="16">
        <f t="shared" si="25"/>
        <v>3</v>
      </c>
      <c r="M42" s="37"/>
      <c r="N42" s="37"/>
      <c r="O42" s="37"/>
      <c r="P42" s="37"/>
      <c r="Q42" s="37"/>
      <c r="R42" s="17"/>
      <c r="S42" s="2"/>
      <c r="T42" s="2"/>
      <c r="U42" s="16">
        <f t="shared" si="26"/>
        <v>0</v>
      </c>
      <c r="V42" s="18">
        <v>0</v>
      </c>
      <c r="W42" s="24">
        <f t="shared" si="28"/>
        <v>105</v>
      </c>
      <c r="X42" t="s">
        <v>115</v>
      </c>
      <c r="Y42" s="15">
        <v>45391</v>
      </c>
      <c r="Z42" s="18"/>
      <c r="AB42" s="18"/>
      <c r="AI42" s="20"/>
    </row>
    <row r="43" spans="1:35" ht="13" x14ac:dyDescent="0.3">
      <c r="A43" t="s">
        <v>500</v>
      </c>
      <c r="B43" t="s">
        <v>208</v>
      </c>
      <c r="C43"/>
      <c r="G43" s="16">
        <f t="shared" si="29"/>
        <v>0</v>
      </c>
      <c r="H43">
        <v>86405</v>
      </c>
      <c r="I43" s="16">
        <v>86418</v>
      </c>
      <c r="J43" s="16">
        <v>86419</v>
      </c>
      <c r="L43" s="16">
        <f t="shared" si="25"/>
        <v>3</v>
      </c>
      <c r="M43" s="37"/>
      <c r="N43" s="37"/>
      <c r="O43" s="37"/>
      <c r="P43" s="37"/>
      <c r="Q43" s="37"/>
      <c r="R43" s="17"/>
      <c r="S43" s="2"/>
      <c r="T43" s="2"/>
      <c r="U43" s="16">
        <f t="shared" si="26"/>
        <v>0</v>
      </c>
      <c r="V43" s="18">
        <v>0</v>
      </c>
      <c r="W43" s="24">
        <f t="shared" si="28"/>
        <v>105</v>
      </c>
      <c r="X43" t="s">
        <v>115</v>
      </c>
      <c r="Y43" s="15">
        <v>45391</v>
      </c>
      <c r="Z43" s="18"/>
      <c r="AB43" s="18"/>
      <c r="AI43" s="20"/>
    </row>
    <row r="44" spans="1:35" ht="13" x14ac:dyDescent="0.3">
      <c r="A44" t="s">
        <v>507</v>
      </c>
      <c r="B44" t="s">
        <v>234</v>
      </c>
      <c r="C44"/>
      <c r="G44" s="16">
        <f t="shared" si="29"/>
        <v>0</v>
      </c>
      <c r="H44"/>
      <c r="L44" s="16">
        <f t="shared" si="25"/>
        <v>0</v>
      </c>
      <c r="M44" s="37"/>
      <c r="N44" s="37"/>
      <c r="O44" s="37"/>
      <c r="P44" s="37"/>
      <c r="Q44" s="37"/>
      <c r="R44" s="17"/>
      <c r="S44" s="2"/>
      <c r="T44" s="2"/>
      <c r="U44" s="16">
        <f t="shared" si="26"/>
        <v>0</v>
      </c>
      <c r="V44" s="18">
        <v>0</v>
      </c>
      <c r="W44" s="24">
        <f t="shared" si="28"/>
        <v>0</v>
      </c>
      <c r="X44" t="s">
        <v>115</v>
      </c>
      <c r="Y44" s="15"/>
      <c r="Z44" s="18"/>
      <c r="AB44" s="18"/>
      <c r="AI44" s="20"/>
    </row>
    <row r="45" spans="1:35" ht="13" x14ac:dyDescent="0.3">
      <c r="A45" s="31" t="s">
        <v>345</v>
      </c>
      <c r="B45" s="31" t="s">
        <v>346</v>
      </c>
      <c r="C45">
        <v>86064</v>
      </c>
      <c r="D45">
        <v>86065</v>
      </c>
      <c r="E45">
        <v>86314</v>
      </c>
      <c r="F45"/>
      <c r="G45" s="16">
        <f t="shared" si="29"/>
        <v>3</v>
      </c>
      <c r="H45"/>
      <c r="L45" s="16">
        <f t="shared" si="25"/>
        <v>0</v>
      </c>
      <c r="M45">
        <v>86064</v>
      </c>
      <c r="N45">
        <v>86314</v>
      </c>
      <c r="O45">
        <v>86314</v>
      </c>
      <c r="P45"/>
      <c r="Q45"/>
      <c r="R45" s="17"/>
      <c r="S45" s="2"/>
      <c r="T45" s="2"/>
      <c r="U45" s="16">
        <f t="shared" si="26"/>
        <v>3</v>
      </c>
      <c r="V45" s="18">
        <v>0</v>
      </c>
      <c r="W45" s="24">
        <f t="shared" si="28"/>
        <v>240</v>
      </c>
      <c r="X45" s="31" t="s">
        <v>115</v>
      </c>
      <c r="Y45" s="1">
        <v>45391</v>
      </c>
      <c r="Z45" s="22"/>
      <c r="AB45" s="18"/>
      <c r="AI45" s="20"/>
    </row>
    <row r="46" spans="1:35" ht="13" x14ac:dyDescent="0.3">
      <c r="A46" s="31" t="s">
        <v>265</v>
      </c>
      <c r="B46" s="31" t="s">
        <v>266</v>
      </c>
      <c r="C46"/>
      <c r="D46"/>
      <c r="G46" s="16">
        <f t="shared" si="29"/>
        <v>0</v>
      </c>
      <c r="H46"/>
      <c r="L46" s="16">
        <f t="shared" si="25"/>
        <v>0</v>
      </c>
      <c r="M46" s="37"/>
      <c r="N46" s="37"/>
      <c r="O46" s="37"/>
      <c r="P46" s="37"/>
      <c r="Q46" s="37"/>
      <c r="R46" s="17"/>
      <c r="S46" s="2"/>
      <c r="T46" s="2"/>
      <c r="U46" s="16">
        <f t="shared" si="26"/>
        <v>0</v>
      </c>
      <c r="V46" s="18">
        <v>0</v>
      </c>
      <c r="W46" s="24">
        <f t="shared" si="28"/>
        <v>0</v>
      </c>
      <c r="X46" s="31" t="s">
        <v>115</v>
      </c>
      <c r="Y46" s="15"/>
      <c r="Z46" s="8"/>
      <c r="AB46" s="18"/>
      <c r="AI46" s="20"/>
    </row>
    <row r="47" spans="1:35" ht="13" x14ac:dyDescent="0.3">
      <c r="A47" s="31" t="s">
        <v>45</v>
      </c>
      <c r="B47" s="31" t="s">
        <v>163</v>
      </c>
      <c r="C47"/>
      <c r="D47"/>
      <c r="G47" s="16">
        <f t="shared" si="29"/>
        <v>0</v>
      </c>
      <c r="H47"/>
      <c r="L47" s="16">
        <f t="shared" si="25"/>
        <v>0</v>
      </c>
      <c r="M47" s="37"/>
      <c r="N47" s="37"/>
      <c r="O47" s="37"/>
      <c r="P47" s="37"/>
      <c r="Q47" s="37"/>
      <c r="R47" s="17"/>
      <c r="S47" s="2"/>
      <c r="T47" s="2"/>
      <c r="U47" s="16">
        <f t="shared" si="26"/>
        <v>0</v>
      </c>
      <c r="V47" s="18">
        <v>0</v>
      </c>
      <c r="W47" s="24">
        <f t="shared" si="28"/>
        <v>0</v>
      </c>
      <c r="X47" s="31" t="s">
        <v>115</v>
      </c>
      <c r="Y47" s="1"/>
      <c r="Z47" s="22"/>
      <c r="AB47" s="18"/>
      <c r="AI47" s="20"/>
    </row>
    <row r="48" spans="1:35" ht="13" x14ac:dyDescent="0.3">
      <c r="A48" t="s">
        <v>193</v>
      </c>
      <c r="B48" t="s">
        <v>194</v>
      </c>
      <c r="C48">
        <v>86109</v>
      </c>
      <c r="D48">
        <v>86464</v>
      </c>
      <c r="E48"/>
      <c r="F48"/>
      <c r="G48" s="16">
        <f t="shared" si="29"/>
        <v>2</v>
      </c>
      <c r="H48"/>
      <c r="L48" s="16">
        <f t="shared" si="25"/>
        <v>0</v>
      </c>
      <c r="M48"/>
      <c r="N48">
        <v>86464</v>
      </c>
      <c r="O48">
        <v>86109</v>
      </c>
      <c r="P48">
        <v>86464</v>
      </c>
      <c r="Q48"/>
      <c r="R48" s="17"/>
      <c r="S48" s="2"/>
      <c r="T48" s="2"/>
      <c r="U48" s="16">
        <f t="shared" si="26"/>
        <v>3</v>
      </c>
      <c r="V48" s="18">
        <v>0</v>
      </c>
      <c r="W48" s="24">
        <f t="shared" si="28"/>
        <v>195</v>
      </c>
      <c r="X48" t="s">
        <v>115</v>
      </c>
      <c r="Y48" s="1">
        <v>45391</v>
      </c>
      <c r="Z48" s="15"/>
      <c r="AB48" s="18"/>
      <c r="AI48" s="20"/>
    </row>
    <row r="49" spans="1:35" ht="13" x14ac:dyDescent="0.3">
      <c r="A49" t="s">
        <v>371</v>
      </c>
      <c r="B49" t="s">
        <v>423</v>
      </c>
      <c r="C49"/>
      <c r="D49"/>
      <c r="E49"/>
      <c r="F49"/>
      <c r="G49" s="16">
        <f t="shared" si="29"/>
        <v>0</v>
      </c>
      <c r="H49">
        <v>86064</v>
      </c>
      <c r="I49" s="16">
        <v>86070</v>
      </c>
      <c r="J49" s="16">
        <v>86312</v>
      </c>
      <c r="L49" s="16">
        <f t="shared" si="25"/>
        <v>3</v>
      </c>
      <c r="M49" s="37"/>
      <c r="N49" s="37"/>
      <c r="O49" s="37"/>
      <c r="P49" s="37"/>
      <c r="Q49" s="37"/>
      <c r="R49" s="17"/>
      <c r="S49" s="2"/>
      <c r="T49" s="2"/>
      <c r="U49" s="16">
        <f t="shared" si="26"/>
        <v>0</v>
      </c>
      <c r="V49" s="18">
        <v>0</v>
      </c>
      <c r="W49" s="24">
        <f t="shared" si="28"/>
        <v>105</v>
      </c>
      <c r="X49" s="31" t="s">
        <v>115</v>
      </c>
      <c r="Y49" s="15">
        <v>45391</v>
      </c>
      <c r="Z49" s="18"/>
      <c r="AA49" s="18"/>
      <c r="AB49" s="18"/>
      <c r="AC49"/>
      <c r="AI49" s="20"/>
    </row>
    <row r="50" spans="1:35" ht="13" x14ac:dyDescent="0.3">
      <c r="A50" t="s">
        <v>462</v>
      </c>
      <c r="B50" t="s">
        <v>212</v>
      </c>
      <c r="C50"/>
      <c r="D50"/>
      <c r="E50"/>
      <c r="F50"/>
      <c r="G50" s="16">
        <f t="shared" si="29"/>
        <v>0</v>
      </c>
      <c r="H50">
        <v>86315</v>
      </c>
      <c r="L50" s="16">
        <f t="shared" si="25"/>
        <v>1</v>
      </c>
      <c r="M50" s="37"/>
      <c r="N50" s="37"/>
      <c r="O50" s="37"/>
      <c r="P50" s="37"/>
      <c r="Q50" s="37"/>
      <c r="R50" s="17"/>
      <c r="S50" s="2"/>
      <c r="T50" s="2"/>
      <c r="U50" s="16">
        <f t="shared" si="26"/>
        <v>0</v>
      </c>
      <c r="V50" s="18">
        <v>0</v>
      </c>
      <c r="W50" s="24">
        <f t="shared" si="28"/>
        <v>35</v>
      </c>
      <c r="X50" t="s">
        <v>115</v>
      </c>
      <c r="Y50" s="15">
        <v>45391</v>
      </c>
      <c r="Z50" s="18"/>
      <c r="AA50" s="18"/>
      <c r="AB50" s="18"/>
      <c r="AC50"/>
      <c r="AI50" s="20"/>
    </row>
    <row r="51" spans="1:35" ht="13" x14ac:dyDescent="0.3">
      <c r="A51" s="31" t="s">
        <v>380</v>
      </c>
      <c r="B51" t="s">
        <v>524</v>
      </c>
      <c r="F51"/>
      <c r="G51" s="16">
        <f t="shared" si="29"/>
        <v>0</v>
      </c>
      <c r="H51">
        <v>86107</v>
      </c>
      <c r="I51" s="16">
        <v>86191</v>
      </c>
      <c r="J51" s="16">
        <v>86190</v>
      </c>
      <c r="K51"/>
      <c r="L51" s="16">
        <f t="shared" si="25"/>
        <v>3</v>
      </c>
      <c r="M51" s="37"/>
      <c r="N51" s="37"/>
      <c r="O51" s="37"/>
      <c r="P51" s="37"/>
      <c r="Q51" s="37"/>
      <c r="R51" s="17"/>
      <c r="S51" s="2"/>
      <c r="T51" s="2"/>
      <c r="U51" s="16">
        <f t="shared" si="26"/>
        <v>0</v>
      </c>
      <c r="V51" s="18">
        <v>0</v>
      </c>
      <c r="W51" s="24">
        <f t="shared" si="28"/>
        <v>105</v>
      </c>
      <c r="X51" s="11" t="s">
        <v>380</v>
      </c>
      <c r="Y51" s="15">
        <v>45391</v>
      </c>
      <c r="Z51" s="18"/>
      <c r="AB51" s="18"/>
      <c r="AI51" s="20"/>
    </row>
    <row r="52" spans="1:35" ht="13" x14ac:dyDescent="0.3">
      <c r="A52" t="s">
        <v>476</v>
      </c>
      <c r="B52" t="s">
        <v>436</v>
      </c>
      <c r="C52"/>
      <c r="D52"/>
      <c r="E52"/>
      <c r="F52"/>
      <c r="G52" s="16">
        <f t="shared" si="29"/>
        <v>0</v>
      </c>
      <c r="H52"/>
      <c r="L52" s="16">
        <f t="shared" si="25"/>
        <v>0</v>
      </c>
      <c r="M52" s="37"/>
      <c r="N52" s="37"/>
      <c r="O52" s="37"/>
      <c r="P52" s="37"/>
      <c r="Q52" s="37"/>
      <c r="R52" s="17"/>
      <c r="S52" s="2"/>
      <c r="T52" s="2"/>
      <c r="U52" s="16">
        <f t="shared" si="26"/>
        <v>0</v>
      </c>
      <c r="V52" s="18">
        <v>0</v>
      </c>
      <c r="W52" s="24">
        <f t="shared" si="28"/>
        <v>0</v>
      </c>
      <c r="X52" s="11" t="s">
        <v>380</v>
      </c>
      <c r="Y52" s="15"/>
      <c r="Z52" s="15"/>
      <c r="AB52" s="18"/>
      <c r="AI52" s="20"/>
    </row>
    <row r="53" spans="1:35" ht="13" x14ac:dyDescent="0.3">
      <c r="A53" s="31" t="s">
        <v>380</v>
      </c>
      <c r="B53" s="31" t="s">
        <v>436</v>
      </c>
      <c r="C53">
        <v>86185</v>
      </c>
      <c r="D53">
        <v>86235</v>
      </c>
      <c r="E53">
        <v>86301</v>
      </c>
      <c r="F53">
        <v>86364</v>
      </c>
      <c r="G53" s="16">
        <f t="shared" si="29"/>
        <v>4</v>
      </c>
      <c r="H53" s="51">
        <v>86416</v>
      </c>
      <c r="I53"/>
      <c r="L53" s="16">
        <f t="shared" si="25"/>
        <v>1</v>
      </c>
      <c r="M53">
        <v>86185</v>
      </c>
      <c r="N53">
        <v>86185</v>
      </c>
      <c r="O53">
        <v>86301</v>
      </c>
      <c r="P53">
        <v>86364</v>
      </c>
      <c r="Q53"/>
      <c r="R53">
        <v>86301</v>
      </c>
      <c r="S53">
        <v>86364</v>
      </c>
      <c r="T53" s="2"/>
      <c r="U53" s="16">
        <f t="shared" si="26"/>
        <v>6</v>
      </c>
      <c r="V53" s="18">
        <v>0</v>
      </c>
      <c r="W53" s="24">
        <f t="shared" si="28"/>
        <v>425</v>
      </c>
      <c r="X53" t="s">
        <v>115</v>
      </c>
      <c r="Y53" s="8">
        <v>45391</v>
      </c>
      <c r="Z53" s="18"/>
      <c r="AB53" s="18"/>
      <c r="AC53"/>
    </row>
    <row r="54" spans="1:35" ht="13" x14ac:dyDescent="0.3">
      <c r="A54" t="s">
        <v>488</v>
      </c>
      <c r="B54" t="s">
        <v>489</v>
      </c>
      <c r="C54">
        <v>86068</v>
      </c>
      <c r="D54">
        <v>86069</v>
      </c>
      <c r="E54">
        <v>86070</v>
      </c>
      <c r="G54" s="16">
        <f t="shared" si="29"/>
        <v>3</v>
      </c>
      <c r="H54" s="51">
        <v>86055</v>
      </c>
      <c r="L54" s="16">
        <f t="shared" si="25"/>
        <v>1</v>
      </c>
      <c r="M54"/>
      <c r="N54"/>
      <c r="O54"/>
      <c r="P54"/>
      <c r="Q54" s="37"/>
      <c r="R54" s="17"/>
      <c r="S54" s="2"/>
      <c r="T54" s="2"/>
      <c r="U54" s="16">
        <f t="shared" si="26"/>
        <v>0</v>
      </c>
      <c r="V54" s="18">
        <v>0</v>
      </c>
      <c r="W54" s="24">
        <f t="shared" si="28"/>
        <v>170</v>
      </c>
      <c r="X54" s="39" t="s">
        <v>497</v>
      </c>
      <c r="Y54" s="8"/>
      <c r="Z54" s="18">
        <v>170</v>
      </c>
      <c r="AB54" s="18"/>
    </row>
    <row r="55" spans="1:35" ht="13" x14ac:dyDescent="0.3">
      <c r="A55" t="s">
        <v>0</v>
      </c>
      <c r="B55" t="s">
        <v>532</v>
      </c>
      <c r="C55"/>
      <c r="D55"/>
      <c r="E55"/>
      <c r="G55" s="16">
        <f t="shared" ref="G55" si="30">COUNT(C55:F55)</f>
        <v>0</v>
      </c>
      <c r="H55"/>
      <c r="L55" s="16">
        <f t="shared" si="25"/>
        <v>0</v>
      </c>
      <c r="M55"/>
      <c r="N55"/>
      <c r="O55"/>
      <c r="P55"/>
      <c r="Q55" s="37"/>
      <c r="R55" s="17"/>
      <c r="S55" s="2"/>
      <c r="T55" s="2"/>
      <c r="U55" s="16">
        <f t="shared" si="26"/>
        <v>0</v>
      </c>
      <c r="V55" s="18">
        <v>0</v>
      </c>
      <c r="W55" s="24">
        <f t="shared" si="28"/>
        <v>0</v>
      </c>
      <c r="X55" t="s">
        <v>115</v>
      </c>
      <c r="Y55" s="8"/>
      <c r="Z55" s="18"/>
      <c r="AA55" s="18"/>
      <c r="AB55" s="18"/>
      <c r="AC55"/>
    </row>
    <row r="56" spans="1:35" ht="13" x14ac:dyDescent="0.3">
      <c r="A56" t="s">
        <v>80</v>
      </c>
      <c r="B56" t="s">
        <v>81</v>
      </c>
      <c r="C56"/>
      <c r="D56"/>
      <c r="E56"/>
      <c r="G56" s="16">
        <f t="shared" ref="G56" si="31">COUNT(C56:F56)</f>
        <v>0</v>
      </c>
      <c r="H56"/>
      <c r="L56" s="16">
        <f t="shared" si="25"/>
        <v>0</v>
      </c>
      <c r="M56"/>
      <c r="N56"/>
      <c r="O56"/>
      <c r="P56"/>
      <c r="Q56" s="37"/>
      <c r="R56" s="17"/>
      <c r="S56" s="2"/>
      <c r="T56" s="2"/>
      <c r="U56" s="16">
        <f t="shared" si="26"/>
        <v>0</v>
      </c>
      <c r="V56" s="18">
        <v>0</v>
      </c>
      <c r="W56" s="24">
        <f t="shared" si="28"/>
        <v>0</v>
      </c>
      <c r="X56" t="s">
        <v>115</v>
      </c>
      <c r="Y56" s="8"/>
      <c r="Z56" s="18"/>
      <c r="AB56" s="18"/>
    </row>
    <row r="57" spans="1:35" ht="13" x14ac:dyDescent="0.3">
      <c r="A57" t="s">
        <v>51</v>
      </c>
      <c r="B57" t="s">
        <v>509</v>
      </c>
      <c r="C57"/>
      <c r="D57"/>
      <c r="E57"/>
      <c r="G57" s="16">
        <f t="shared" ref="G57" si="32">COUNT(C57:F57)</f>
        <v>0</v>
      </c>
      <c r="H57"/>
      <c r="L57" s="16">
        <f t="shared" si="25"/>
        <v>0</v>
      </c>
      <c r="M57" s="37"/>
      <c r="N57" s="37"/>
      <c r="O57"/>
      <c r="P57"/>
      <c r="Q57" s="37"/>
      <c r="R57" s="17"/>
      <c r="S57" s="2"/>
      <c r="T57" s="2"/>
      <c r="U57" s="16">
        <f t="shared" si="26"/>
        <v>0</v>
      </c>
      <c r="V57" s="18">
        <v>0</v>
      </c>
      <c r="W57" s="24">
        <f t="shared" si="28"/>
        <v>0</v>
      </c>
      <c r="X57" t="s">
        <v>115</v>
      </c>
      <c r="Y57" s="8"/>
      <c r="Z57" s="18"/>
      <c r="AB57" s="18"/>
    </row>
    <row r="58" spans="1:35" ht="13" x14ac:dyDescent="0.3">
      <c r="A58" t="s">
        <v>303</v>
      </c>
      <c r="B58" t="s">
        <v>501</v>
      </c>
      <c r="C58"/>
      <c r="D58"/>
      <c r="E58"/>
      <c r="G58" s="16">
        <f t="shared" ref="G58:G65" si="33">COUNT(C58:F58)</f>
        <v>0</v>
      </c>
      <c r="H58"/>
      <c r="L58" s="16">
        <f t="shared" si="25"/>
        <v>0</v>
      </c>
      <c r="M58" s="37"/>
      <c r="N58" s="37"/>
      <c r="O58"/>
      <c r="P58"/>
      <c r="Q58" s="37"/>
      <c r="R58" s="17"/>
      <c r="S58" s="2"/>
      <c r="T58" s="2"/>
      <c r="U58" s="16">
        <f t="shared" si="26"/>
        <v>0</v>
      </c>
      <c r="V58" s="18">
        <v>0</v>
      </c>
      <c r="W58" s="24">
        <f t="shared" si="28"/>
        <v>0</v>
      </c>
      <c r="X58" t="s">
        <v>115</v>
      </c>
      <c r="Y58" s="22"/>
      <c r="Z58" s="18"/>
      <c r="AB58" s="18"/>
    </row>
    <row r="59" spans="1:35" ht="13" x14ac:dyDescent="0.3">
      <c r="A59" s="31" t="s">
        <v>52</v>
      </c>
      <c r="B59" s="31" t="s">
        <v>53</v>
      </c>
      <c r="C59">
        <v>86108</v>
      </c>
      <c r="D59"/>
      <c r="E59"/>
      <c r="G59" s="16">
        <f t="shared" si="33"/>
        <v>1</v>
      </c>
      <c r="H59">
        <v>86066</v>
      </c>
      <c r="L59" s="16">
        <f t="shared" si="25"/>
        <v>1</v>
      </c>
      <c r="M59" s="37"/>
      <c r="N59" s="37"/>
      <c r="O59" s="37"/>
      <c r="P59" s="37"/>
      <c r="Q59" s="37"/>
      <c r="R59" s="17"/>
      <c r="S59" s="2"/>
      <c r="T59" s="2"/>
      <c r="U59" s="16">
        <f t="shared" si="26"/>
        <v>0</v>
      </c>
      <c r="V59" s="18">
        <v>0</v>
      </c>
      <c r="W59" s="24">
        <f t="shared" si="28"/>
        <v>80</v>
      </c>
      <c r="X59" s="31" t="s">
        <v>115</v>
      </c>
      <c r="Y59" s="22">
        <v>45391</v>
      </c>
      <c r="Z59" s="18"/>
      <c r="AA59" s="18"/>
      <c r="AB59" s="18"/>
      <c r="AC59"/>
      <c r="AD59" s="1"/>
      <c r="AE59"/>
      <c r="AF59"/>
    </row>
    <row r="60" spans="1:35" ht="13" x14ac:dyDescent="0.3">
      <c r="A60" s="31" t="s">
        <v>229</v>
      </c>
      <c r="B60" s="31" t="s">
        <v>121</v>
      </c>
      <c r="C60"/>
      <c r="D60"/>
      <c r="E60"/>
      <c r="G60" s="16">
        <f t="shared" si="33"/>
        <v>0</v>
      </c>
      <c r="H60">
        <v>86361</v>
      </c>
      <c r="I60" s="16">
        <v>86362</v>
      </c>
      <c r="L60" s="16">
        <f t="shared" si="25"/>
        <v>2</v>
      </c>
      <c r="M60" s="37"/>
      <c r="N60" s="37"/>
      <c r="O60" s="37"/>
      <c r="P60" s="37"/>
      <c r="Q60" s="37"/>
      <c r="R60" s="17"/>
      <c r="S60" s="2"/>
      <c r="T60" s="2"/>
      <c r="U60" s="16">
        <f t="shared" si="26"/>
        <v>0</v>
      </c>
      <c r="V60" s="18">
        <v>0</v>
      </c>
      <c r="W60" s="24">
        <f t="shared" si="28"/>
        <v>70</v>
      </c>
      <c r="X60" s="31" t="s">
        <v>115</v>
      </c>
      <c r="Y60" s="22">
        <v>45391</v>
      </c>
      <c r="Z60" s="18"/>
      <c r="AB60" s="18"/>
      <c r="AC60"/>
      <c r="AD60"/>
      <c r="AE60"/>
      <c r="AF60"/>
    </row>
    <row r="61" spans="1:35" x14ac:dyDescent="0.25">
      <c r="A61" t="s">
        <v>34</v>
      </c>
      <c r="B61" t="s">
        <v>467</v>
      </c>
      <c r="C61">
        <v>86316</v>
      </c>
      <c r="D61">
        <v>86317</v>
      </c>
      <c r="E61"/>
      <c r="G61" s="16">
        <f t="shared" si="33"/>
        <v>2</v>
      </c>
      <c r="H61"/>
      <c r="L61" s="16">
        <f t="shared" si="25"/>
        <v>0</v>
      </c>
      <c r="M61">
        <v>86316</v>
      </c>
      <c r="N61">
        <v>86317</v>
      </c>
      <c r="O61"/>
      <c r="Q61"/>
      <c r="R61"/>
      <c r="S61"/>
      <c r="U61" s="16">
        <f t="shared" si="26"/>
        <v>2</v>
      </c>
      <c r="V61" s="18">
        <v>0</v>
      </c>
      <c r="W61" s="24">
        <f t="shared" si="28"/>
        <v>160</v>
      </c>
      <c r="X61" s="31" t="s">
        <v>115</v>
      </c>
      <c r="Y61" s="22">
        <v>45391</v>
      </c>
      <c r="Z61" s="18"/>
      <c r="AA61"/>
      <c r="AB61" s="18"/>
      <c r="AC61"/>
      <c r="AD61"/>
      <c r="AE61"/>
      <c r="AF61"/>
    </row>
    <row r="62" spans="1:35" ht="13" x14ac:dyDescent="0.3">
      <c r="A62" t="s">
        <v>140</v>
      </c>
      <c r="B62" t="s">
        <v>59</v>
      </c>
      <c r="C62">
        <v>86107</v>
      </c>
      <c r="D62" s="16">
        <v>86190</v>
      </c>
      <c r="E62">
        <v>86191</v>
      </c>
      <c r="F62"/>
      <c r="G62" s="16">
        <f t="shared" si="33"/>
        <v>3</v>
      </c>
      <c r="H62"/>
      <c r="L62" s="16">
        <f t="shared" si="25"/>
        <v>0</v>
      </c>
      <c r="M62">
        <v>86107</v>
      </c>
      <c r="N62" s="16">
        <v>86191</v>
      </c>
      <c r="O62"/>
      <c r="P62"/>
      <c r="R62"/>
      <c r="S62" s="2"/>
      <c r="T62" s="2"/>
      <c r="U62" s="16">
        <f t="shared" si="26"/>
        <v>2</v>
      </c>
      <c r="V62" s="18">
        <v>0</v>
      </c>
      <c r="W62" s="24">
        <f t="shared" si="28"/>
        <v>205</v>
      </c>
      <c r="X62" s="31" t="s">
        <v>115</v>
      </c>
      <c r="Y62" s="22">
        <v>45391</v>
      </c>
      <c r="Z62" s="18"/>
      <c r="AB62" s="18"/>
      <c r="AC62"/>
      <c r="AD62"/>
      <c r="AE62"/>
      <c r="AF62"/>
    </row>
    <row r="63" spans="1:35" ht="13" x14ac:dyDescent="0.3">
      <c r="A63" t="s">
        <v>200</v>
      </c>
      <c r="B63" t="s">
        <v>176</v>
      </c>
      <c r="C63"/>
      <c r="E63"/>
      <c r="F63"/>
      <c r="G63" s="16">
        <f t="shared" si="33"/>
        <v>0</v>
      </c>
      <c r="H63"/>
      <c r="L63" s="16">
        <f t="shared" si="25"/>
        <v>0</v>
      </c>
      <c r="M63" s="37"/>
      <c r="N63" s="37"/>
      <c r="O63" s="37"/>
      <c r="P63" s="37"/>
      <c r="Q63" s="37"/>
      <c r="R63" s="17"/>
      <c r="S63" s="2"/>
      <c r="T63" s="2"/>
      <c r="U63" s="16">
        <f t="shared" si="26"/>
        <v>0</v>
      </c>
      <c r="V63" s="18">
        <v>0</v>
      </c>
      <c r="W63" s="24">
        <f t="shared" si="28"/>
        <v>0</v>
      </c>
      <c r="X63" s="31" t="s">
        <v>115</v>
      </c>
      <c r="Y63" s="22"/>
      <c r="Z63" s="18"/>
      <c r="AB63" s="18"/>
      <c r="AC63"/>
      <c r="AD63"/>
      <c r="AE63"/>
      <c r="AF63"/>
    </row>
    <row r="64" spans="1:35" ht="13" x14ac:dyDescent="0.3">
      <c r="A64" t="s">
        <v>455</v>
      </c>
      <c r="B64" t="s">
        <v>421</v>
      </c>
      <c r="C64"/>
      <c r="D64"/>
      <c r="E64"/>
      <c r="G64" s="16">
        <f t="shared" si="33"/>
        <v>0</v>
      </c>
      <c r="H64"/>
      <c r="L64" s="16">
        <f t="shared" si="25"/>
        <v>0</v>
      </c>
      <c r="M64"/>
      <c r="N64"/>
      <c r="O64" s="37"/>
      <c r="P64" s="37"/>
      <c r="Q64" s="37"/>
      <c r="R64" s="17"/>
      <c r="S64" s="2"/>
      <c r="T64" s="2"/>
      <c r="U64" s="16">
        <f t="shared" si="26"/>
        <v>0</v>
      </c>
      <c r="V64" s="18">
        <v>0</v>
      </c>
      <c r="W64" s="24">
        <f t="shared" si="28"/>
        <v>0</v>
      </c>
      <c r="X64" s="31" t="s">
        <v>115</v>
      </c>
      <c r="Y64" s="15"/>
      <c r="Z64" s="18"/>
      <c r="AB64" s="18"/>
      <c r="AC64" s="15"/>
    </row>
    <row r="65" spans="1:31" ht="13" x14ac:dyDescent="0.3">
      <c r="A65" t="s">
        <v>180</v>
      </c>
      <c r="B65" t="s">
        <v>123</v>
      </c>
      <c r="C65"/>
      <c r="D65"/>
      <c r="G65" s="16">
        <f t="shared" si="33"/>
        <v>0</v>
      </c>
      <c r="H65"/>
      <c r="L65" s="16">
        <f t="shared" si="25"/>
        <v>0</v>
      </c>
      <c r="M65"/>
      <c r="N65"/>
      <c r="O65"/>
      <c r="P65"/>
      <c r="Q65" s="37"/>
      <c r="R65" s="17"/>
      <c r="S65" s="2"/>
      <c r="T65" s="2"/>
      <c r="U65" s="16">
        <f t="shared" si="26"/>
        <v>0</v>
      </c>
      <c r="V65" s="18">
        <v>0</v>
      </c>
      <c r="W65" s="24">
        <f t="shared" si="28"/>
        <v>0</v>
      </c>
      <c r="X65" t="s">
        <v>115</v>
      </c>
      <c r="Y65" s="8"/>
      <c r="Z65" s="18"/>
      <c r="AA65" s="18"/>
      <c r="AB65" s="18"/>
      <c r="AC65" s="1"/>
      <c r="AD65" s="15"/>
      <c r="AE65"/>
    </row>
    <row r="66" spans="1:31" ht="13" x14ac:dyDescent="0.3">
      <c r="A66" t="s">
        <v>526</v>
      </c>
      <c r="B66" t="s">
        <v>74</v>
      </c>
      <c r="C66"/>
      <c r="D66"/>
      <c r="G66" s="16">
        <f t="shared" ref="G66:G67" si="34">COUNT(C66:F66)</f>
        <v>0</v>
      </c>
      <c r="H66"/>
      <c r="L66" s="16">
        <f t="shared" si="25"/>
        <v>0</v>
      </c>
      <c r="M66"/>
      <c r="N66"/>
      <c r="O66"/>
      <c r="P66"/>
      <c r="Q66" s="37"/>
      <c r="R66" s="17"/>
      <c r="S66" s="2"/>
      <c r="T66" s="2"/>
      <c r="U66" s="16">
        <f t="shared" si="26"/>
        <v>0</v>
      </c>
      <c r="V66" s="18">
        <v>0</v>
      </c>
      <c r="W66" s="24">
        <f t="shared" si="28"/>
        <v>0</v>
      </c>
      <c r="X66" t="s">
        <v>115</v>
      </c>
      <c r="Y66" s="8"/>
      <c r="Z66" s="18"/>
      <c r="AB66" s="18"/>
      <c r="AC66" s="15"/>
    </row>
    <row r="67" spans="1:31" ht="13" x14ac:dyDescent="0.3">
      <c r="A67" t="s">
        <v>527</v>
      </c>
      <c r="B67" t="s">
        <v>74</v>
      </c>
      <c r="C67"/>
      <c r="D67"/>
      <c r="G67" s="16">
        <f t="shared" si="34"/>
        <v>0</v>
      </c>
      <c r="H67"/>
      <c r="L67" s="16">
        <f t="shared" si="25"/>
        <v>0</v>
      </c>
      <c r="M67"/>
      <c r="N67"/>
      <c r="O67"/>
      <c r="P67"/>
      <c r="Q67" s="37"/>
      <c r="R67" s="17"/>
      <c r="S67" s="2"/>
      <c r="T67" s="2"/>
      <c r="U67" s="16">
        <f t="shared" si="26"/>
        <v>0</v>
      </c>
      <c r="V67" s="18">
        <v>0</v>
      </c>
      <c r="W67" s="24">
        <f t="shared" si="28"/>
        <v>0</v>
      </c>
      <c r="X67" t="s">
        <v>115</v>
      </c>
      <c r="Y67" s="8"/>
      <c r="Z67" s="18"/>
      <c r="AB67" s="18"/>
      <c r="AC67" s="15"/>
    </row>
    <row r="68" spans="1:31" ht="13" x14ac:dyDescent="0.3">
      <c r="A68" s="31" t="s">
        <v>24</v>
      </c>
      <c r="B68" s="31" t="s">
        <v>74</v>
      </c>
      <c r="C68">
        <v>86391</v>
      </c>
      <c r="D68">
        <v>86362</v>
      </c>
      <c r="E68"/>
      <c r="G68" s="16">
        <f>COUNT(C68:F68)</f>
        <v>2</v>
      </c>
      <c r="H68"/>
      <c r="L68" s="16">
        <f t="shared" si="25"/>
        <v>0</v>
      </c>
      <c r="M68"/>
      <c r="N68"/>
      <c r="O68"/>
      <c r="P68"/>
      <c r="Q68"/>
      <c r="R68"/>
      <c r="S68" s="2"/>
      <c r="T68" s="2"/>
      <c r="U68" s="16">
        <f t="shared" si="26"/>
        <v>0</v>
      </c>
      <c r="V68" s="18">
        <v>0</v>
      </c>
      <c r="W68" s="24">
        <f t="shared" si="28"/>
        <v>90</v>
      </c>
      <c r="X68" s="31" t="s">
        <v>115</v>
      </c>
      <c r="Y68" s="1">
        <v>45391</v>
      </c>
      <c r="Z68" s="18"/>
      <c r="AA68"/>
      <c r="AB68" s="18"/>
      <c r="AC68" s="15"/>
    </row>
    <row r="69" spans="1:31" ht="13" x14ac:dyDescent="0.3">
      <c r="A69" t="s">
        <v>42</v>
      </c>
      <c r="B69" t="s">
        <v>373</v>
      </c>
      <c r="C69"/>
      <c r="D69"/>
      <c r="E69"/>
      <c r="F69"/>
      <c r="G69" s="16">
        <f>COUNT(C69:F69)</f>
        <v>0</v>
      </c>
      <c r="H69"/>
      <c r="L69" s="16">
        <f t="shared" si="25"/>
        <v>0</v>
      </c>
      <c r="M69"/>
      <c r="N69"/>
      <c r="O69"/>
      <c r="P69"/>
      <c r="Q69"/>
      <c r="R69" s="17"/>
      <c r="S69" s="2"/>
      <c r="T69" s="2"/>
      <c r="U69" s="16">
        <f t="shared" si="26"/>
        <v>0</v>
      </c>
      <c r="V69" s="18">
        <v>0</v>
      </c>
      <c r="W69" s="24">
        <f t="shared" si="28"/>
        <v>0</v>
      </c>
      <c r="X69" s="31" t="s">
        <v>115</v>
      </c>
      <c r="Y69" s="15"/>
      <c r="Z69" s="18"/>
      <c r="AB69" s="18"/>
    </row>
    <row r="70" spans="1:31" ht="13" x14ac:dyDescent="0.3">
      <c r="A70" s="31" t="s">
        <v>14</v>
      </c>
      <c r="B70" s="31" t="s">
        <v>15</v>
      </c>
      <c r="C70">
        <v>86066</v>
      </c>
      <c r="D70"/>
      <c r="G70" s="16">
        <f>COUNT(C70:F70)</f>
        <v>1</v>
      </c>
      <c r="H70">
        <v>86065</v>
      </c>
      <c r="L70" s="16">
        <f t="shared" si="25"/>
        <v>1</v>
      </c>
      <c r="M70" s="37">
        <v>86066</v>
      </c>
      <c r="N70" s="37"/>
      <c r="O70" s="37"/>
      <c r="P70" s="37"/>
      <c r="Q70" s="37"/>
      <c r="R70" s="17"/>
      <c r="S70" s="2"/>
      <c r="T70" s="2"/>
      <c r="U70" s="16">
        <f t="shared" si="26"/>
        <v>1</v>
      </c>
      <c r="V70" s="18">
        <v>0</v>
      </c>
      <c r="W70" s="24">
        <f t="shared" si="28"/>
        <v>115</v>
      </c>
      <c r="X70" s="31" t="s">
        <v>115</v>
      </c>
      <c r="Y70" s="1">
        <v>45391</v>
      </c>
      <c r="Z70" s="18"/>
      <c r="AB70" s="18"/>
    </row>
    <row r="71" spans="1:31" ht="13" x14ac:dyDescent="0.3">
      <c r="A71" t="s">
        <v>157</v>
      </c>
      <c r="B71" t="s">
        <v>158</v>
      </c>
      <c r="C71">
        <v>86415</v>
      </c>
      <c r="D71">
        <v>86416</v>
      </c>
      <c r="E71" s="16">
        <v>86417</v>
      </c>
      <c r="G71" s="16">
        <f>COUNT(C71:F71)</f>
        <v>3</v>
      </c>
      <c r="H71"/>
      <c r="L71" s="16">
        <f t="shared" si="25"/>
        <v>0</v>
      </c>
      <c r="M71">
        <v>86415</v>
      </c>
      <c r="N71">
        <v>86417</v>
      </c>
      <c r="P71"/>
      <c r="Q71"/>
      <c r="S71" s="2"/>
      <c r="T71" s="2"/>
      <c r="U71" s="16">
        <f t="shared" si="26"/>
        <v>2</v>
      </c>
      <c r="V71" s="18">
        <v>0</v>
      </c>
      <c r="W71" s="24">
        <f t="shared" si="28"/>
        <v>205</v>
      </c>
      <c r="X71" s="31" t="s">
        <v>115</v>
      </c>
      <c r="Y71" s="1">
        <v>45391</v>
      </c>
      <c r="Z71" s="18"/>
      <c r="AB71" s="18"/>
    </row>
    <row r="72" spans="1:31" ht="13" x14ac:dyDescent="0.3">
      <c r="A72" t="s">
        <v>48</v>
      </c>
      <c r="B72" t="s">
        <v>158</v>
      </c>
      <c r="C72">
        <v>86471</v>
      </c>
      <c r="D72">
        <v>86472</v>
      </c>
      <c r="E72" s="16">
        <v>86473</v>
      </c>
      <c r="F72"/>
      <c r="G72" s="16">
        <f>COUNT(C72:F72)</f>
        <v>3</v>
      </c>
      <c r="H72"/>
      <c r="L72" s="16">
        <f t="shared" si="25"/>
        <v>0</v>
      </c>
      <c r="M72">
        <v>86471</v>
      </c>
      <c r="N72">
        <v>86472</v>
      </c>
      <c r="O72" s="16">
        <v>86473</v>
      </c>
      <c r="P72">
        <v>86471</v>
      </c>
      <c r="Q72">
        <v>86472</v>
      </c>
      <c r="R72" s="16">
        <v>86473</v>
      </c>
      <c r="T72" s="2"/>
      <c r="U72" s="16">
        <f t="shared" si="26"/>
        <v>6</v>
      </c>
      <c r="V72" s="18">
        <v>0</v>
      </c>
      <c r="W72" s="24">
        <f t="shared" si="28"/>
        <v>345</v>
      </c>
      <c r="X72" t="s">
        <v>115</v>
      </c>
      <c r="Y72" s="1">
        <v>45391</v>
      </c>
      <c r="Z72" s="18"/>
      <c r="AB72" s="18"/>
    </row>
    <row r="73" spans="1:31" ht="13" x14ac:dyDescent="0.3">
      <c r="A73" t="s">
        <v>327</v>
      </c>
      <c r="B73" t="s">
        <v>83</v>
      </c>
      <c r="C73"/>
      <c r="D73"/>
      <c r="E73"/>
      <c r="G73" s="16">
        <f t="shared" ref="G73" si="35">COUNT(C73:F73)</f>
        <v>0</v>
      </c>
      <c r="H73"/>
      <c r="L73" s="16">
        <f t="shared" ref="L73" si="36">COUNT(H73:K73)</f>
        <v>0</v>
      </c>
      <c r="M73" s="37"/>
      <c r="N73" s="37"/>
      <c r="O73" s="37"/>
      <c r="P73" s="37"/>
      <c r="Q73" s="37"/>
      <c r="R73" s="17"/>
      <c r="S73" s="2"/>
      <c r="T73" s="2"/>
      <c r="U73" s="16">
        <f t="shared" si="26"/>
        <v>0</v>
      </c>
      <c r="V73" s="18">
        <v>0</v>
      </c>
      <c r="W73" s="24">
        <f t="shared" ref="W73" si="37">+(G73*45)+(L73*35)+(U73*35)+V73</f>
        <v>0</v>
      </c>
      <c r="X73" s="14" t="s">
        <v>478</v>
      </c>
      <c r="Y73" s="15"/>
      <c r="Z73" s="18"/>
      <c r="AB73" s="18"/>
      <c r="AC73" s="15"/>
    </row>
    <row r="74" spans="1:31" ht="13" x14ac:dyDescent="0.3">
      <c r="A74" t="s">
        <v>462</v>
      </c>
      <c r="B74" t="s">
        <v>463</v>
      </c>
      <c r="C74">
        <v>86312</v>
      </c>
      <c r="D74"/>
      <c r="G74" s="16">
        <f t="shared" ref="G74:G79" si="38">COUNT(C74:F74)</f>
        <v>1</v>
      </c>
      <c r="H74"/>
      <c r="L74" s="16">
        <f t="shared" ref="L74:L80" si="39">COUNT(H74:K74)</f>
        <v>0</v>
      </c>
      <c r="M74"/>
      <c r="N74"/>
      <c r="O74" s="37"/>
      <c r="P74" s="37"/>
      <c r="Q74" s="37"/>
      <c r="R74" s="17"/>
      <c r="S74" s="2"/>
      <c r="T74" s="2"/>
      <c r="U74" s="16">
        <f t="shared" si="26"/>
        <v>0</v>
      </c>
      <c r="V74" s="18">
        <v>0</v>
      </c>
      <c r="W74" s="24">
        <f t="shared" ref="W74:W80" si="40">+(G74*45)+(L74*35)+(U74*35)+V74</f>
        <v>45</v>
      </c>
      <c r="X74" t="s">
        <v>115</v>
      </c>
      <c r="Y74" s="15">
        <v>45391</v>
      </c>
      <c r="Z74" s="18"/>
      <c r="AB74" s="18"/>
      <c r="AC74" s="15"/>
    </row>
    <row r="75" spans="1:31" ht="13" x14ac:dyDescent="0.3">
      <c r="A75" t="s">
        <v>542</v>
      </c>
      <c r="B75" t="s">
        <v>543</v>
      </c>
      <c r="C75">
        <v>86236</v>
      </c>
      <c r="D75"/>
      <c r="G75" s="16">
        <f t="shared" si="38"/>
        <v>1</v>
      </c>
      <c r="H75">
        <v>86190</v>
      </c>
      <c r="L75" s="16">
        <f t="shared" si="39"/>
        <v>1</v>
      </c>
      <c r="M75">
        <v>86236</v>
      </c>
      <c r="N75">
        <v>86236</v>
      </c>
      <c r="O75" s="37"/>
      <c r="P75" s="37"/>
      <c r="Q75" s="37"/>
      <c r="R75" s="17"/>
      <c r="S75" s="2"/>
      <c r="T75" s="2"/>
      <c r="U75" s="16">
        <f t="shared" si="26"/>
        <v>2</v>
      </c>
      <c r="V75" s="18">
        <v>0</v>
      </c>
      <c r="W75" s="24">
        <f t="shared" si="40"/>
        <v>150</v>
      </c>
      <c r="X75" t="s">
        <v>115</v>
      </c>
      <c r="Y75" s="15">
        <v>45391</v>
      </c>
      <c r="Z75" s="18"/>
      <c r="AB75" s="18"/>
      <c r="AC75" s="15"/>
    </row>
    <row r="76" spans="1:31" ht="13" x14ac:dyDescent="0.3">
      <c r="A76" t="s">
        <v>295</v>
      </c>
      <c r="B76" s="14" t="s">
        <v>508</v>
      </c>
      <c r="C76"/>
      <c r="D76"/>
      <c r="G76" s="16">
        <f t="shared" si="38"/>
        <v>0</v>
      </c>
      <c r="H76"/>
      <c r="L76" s="16">
        <f t="shared" si="39"/>
        <v>0</v>
      </c>
      <c r="M76" s="37"/>
      <c r="N76" s="37"/>
      <c r="O76" s="37"/>
      <c r="P76" s="37"/>
      <c r="Q76" s="37"/>
      <c r="R76" s="17"/>
      <c r="S76" s="2"/>
      <c r="T76" s="2"/>
      <c r="U76" s="16">
        <f t="shared" si="26"/>
        <v>0</v>
      </c>
      <c r="V76" s="18">
        <v>0</v>
      </c>
      <c r="W76" s="24">
        <f t="shared" si="40"/>
        <v>0</v>
      </c>
      <c r="X76" s="14" t="s">
        <v>478</v>
      </c>
      <c r="Y76" s="15"/>
      <c r="Z76" s="18"/>
      <c r="AB76" s="18"/>
      <c r="AC76" s="15"/>
    </row>
    <row r="77" spans="1:31" ht="13" x14ac:dyDescent="0.3">
      <c r="A77" t="s">
        <v>167</v>
      </c>
      <c r="B77" t="s">
        <v>334</v>
      </c>
      <c r="G77" s="16">
        <f t="shared" si="38"/>
        <v>0</v>
      </c>
      <c r="L77" s="16">
        <f t="shared" si="39"/>
        <v>0</v>
      </c>
      <c r="M77" s="37"/>
      <c r="N77" s="37"/>
      <c r="O77" s="37"/>
      <c r="P77" s="37"/>
      <c r="Q77" s="37"/>
      <c r="R77" s="17"/>
      <c r="S77" s="2"/>
      <c r="T77" s="2"/>
      <c r="U77" s="16">
        <f t="shared" si="26"/>
        <v>0</v>
      </c>
      <c r="V77" s="18">
        <v>0</v>
      </c>
      <c r="W77" s="24">
        <f t="shared" si="40"/>
        <v>0</v>
      </c>
      <c r="X77" s="31" t="s">
        <v>115</v>
      </c>
      <c r="Y77" s="15"/>
      <c r="Z77" s="18"/>
      <c r="AB77" s="18"/>
      <c r="AC77" s="15"/>
    </row>
    <row r="78" spans="1:31" ht="13" x14ac:dyDescent="0.3">
      <c r="A78" t="s">
        <v>511</v>
      </c>
      <c r="B78" t="s">
        <v>334</v>
      </c>
      <c r="G78" s="16">
        <f t="shared" si="38"/>
        <v>0</v>
      </c>
      <c r="L78" s="16">
        <f t="shared" si="39"/>
        <v>0</v>
      </c>
      <c r="M78" s="37"/>
      <c r="N78" s="37"/>
      <c r="O78" s="37"/>
      <c r="P78" s="37"/>
      <c r="Q78" s="37"/>
      <c r="R78" s="17"/>
      <c r="S78" s="2"/>
      <c r="T78" s="2"/>
      <c r="U78" s="16">
        <f t="shared" si="26"/>
        <v>0</v>
      </c>
      <c r="V78" s="18">
        <v>0</v>
      </c>
      <c r="W78" s="24">
        <f t="shared" si="40"/>
        <v>0</v>
      </c>
      <c r="X78" s="14" t="s">
        <v>478</v>
      </c>
      <c r="Y78" s="15"/>
      <c r="Z78" s="18"/>
      <c r="AB78" s="18"/>
      <c r="AC78" s="15"/>
    </row>
    <row r="79" spans="1:31" ht="13" x14ac:dyDescent="0.3">
      <c r="A79" t="s">
        <v>498</v>
      </c>
      <c r="B79" t="s">
        <v>334</v>
      </c>
      <c r="G79" s="16">
        <f t="shared" si="38"/>
        <v>0</v>
      </c>
      <c r="H79"/>
      <c r="L79" s="16">
        <f t="shared" si="39"/>
        <v>0</v>
      </c>
      <c r="M79" s="37"/>
      <c r="N79" s="37"/>
      <c r="O79" s="37"/>
      <c r="P79" s="37"/>
      <c r="Q79" s="37"/>
      <c r="R79" s="17"/>
      <c r="S79" s="2"/>
      <c r="T79" s="2"/>
      <c r="U79" s="16">
        <f t="shared" si="26"/>
        <v>0</v>
      </c>
      <c r="V79" s="18">
        <v>0</v>
      </c>
      <c r="W79" s="24">
        <f t="shared" si="40"/>
        <v>0</v>
      </c>
      <c r="X79" s="31" t="s">
        <v>115</v>
      </c>
      <c r="Y79" s="15"/>
      <c r="Z79" s="18"/>
      <c r="AB79" s="18"/>
      <c r="AC79" s="15"/>
    </row>
    <row r="80" spans="1:31" ht="13" x14ac:dyDescent="0.3">
      <c r="A80" t="s">
        <v>510</v>
      </c>
      <c r="B80" t="s">
        <v>334</v>
      </c>
      <c r="G80" s="16">
        <f t="shared" ref="G80" si="41">COUNT(C80:F80)</f>
        <v>0</v>
      </c>
      <c r="H80"/>
      <c r="L80" s="16">
        <f t="shared" si="39"/>
        <v>0</v>
      </c>
      <c r="M80" s="37"/>
      <c r="N80" s="37"/>
      <c r="O80" s="37"/>
      <c r="P80" s="37"/>
      <c r="Q80" s="37"/>
      <c r="R80" s="17"/>
      <c r="S80" s="2"/>
      <c r="T80" s="2"/>
      <c r="U80" s="16">
        <f t="shared" si="26"/>
        <v>0</v>
      </c>
      <c r="V80" s="18">
        <v>0</v>
      </c>
      <c r="W80" s="24">
        <f t="shared" si="40"/>
        <v>0</v>
      </c>
      <c r="X80" s="14" t="s">
        <v>478</v>
      </c>
      <c r="Y80" s="1"/>
      <c r="Z80" s="18"/>
      <c r="AB80" s="18"/>
      <c r="AC80" s="15"/>
    </row>
    <row r="81" spans="1:31" ht="13" x14ac:dyDescent="0.3">
      <c r="A81" t="s">
        <v>542</v>
      </c>
      <c r="B81" t="s">
        <v>543</v>
      </c>
      <c r="C81"/>
      <c r="D81"/>
      <c r="G81" s="16">
        <f t="shared" ref="G81" si="42">COUNT(C81:F81)</f>
        <v>0</v>
      </c>
      <c r="H81"/>
      <c r="L81" s="16">
        <f t="shared" ref="L81" si="43">COUNT(H81:K81)</f>
        <v>0</v>
      </c>
      <c r="M81" s="37"/>
      <c r="N81" s="37"/>
      <c r="O81" s="37"/>
      <c r="P81" s="37"/>
      <c r="Q81" s="37"/>
      <c r="R81" s="17"/>
      <c r="S81" s="2"/>
      <c r="T81" s="2"/>
      <c r="U81" s="16">
        <f t="shared" ref="U81" si="44">COUNT(M81:T81)</f>
        <v>0</v>
      </c>
      <c r="V81" s="18">
        <v>0</v>
      </c>
      <c r="W81" s="24">
        <f t="shared" ref="W81" si="45">+(G81*45)+(L81*35)+(U81*35)+V81</f>
        <v>0</v>
      </c>
      <c r="X81" s="14" t="s">
        <v>478</v>
      </c>
      <c r="Y81" s="15"/>
      <c r="Z81" s="18"/>
      <c r="AB81" s="18"/>
    </row>
    <row r="82" spans="1:31" ht="13" x14ac:dyDescent="0.3">
      <c r="A82" t="s">
        <v>480</v>
      </c>
      <c r="B82" t="s">
        <v>540</v>
      </c>
      <c r="C82"/>
      <c r="D82"/>
      <c r="E82"/>
      <c r="F82" s="29"/>
      <c r="G82" s="16">
        <f>COUNT(C82:F82)</f>
        <v>0</v>
      </c>
      <c r="H82"/>
      <c r="L82" s="16">
        <f>COUNT(H82:K82)</f>
        <v>0</v>
      </c>
      <c r="M82" s="37"/>
      <c r="N82" s="37"/>
      <c r="O82" s="37"/>
      <c r="P82" s="37"/>
      <c r="Q82" s="37"/>
      <c r="R82" s="17"/>
      <c r="S82" s="2"/>
      <c r="T82" s="2"/>
      <c r="U82" s="16">
        <f t="shared" ref="U82:U88" si="46">COUNT(M82:T82)</f>
        <v>0</v>
      </c>
      <c r="V82" s="18">
        <v>0</v>
      </c>
      <c r="W82" s="24">
        <f t="shared" ref="W82:W88" si="47">+(G82*45)+(L82*35)+(U82*35)+V82</f>
        <v>0</v>
      </c>
      <c r="X82" s="31" t="s">
        <v>115</v>
      </c>
      <c r="Y82" s="1"/>
      <c r="Z82" s="18"/>
      <c r="AA82" s="18"/>
      <c r="AB82" s="18"/>
      <c r="AC82" s="1"/>
    </row>
    <row r="83" spans="1:31" ht="13" x14ac:dyDescent="0.3">
      <c r="A83" s="31" t="s">
        <v>28</v>
      </c>
      <c r="B83" s="31" t="s">
        <v>198</v>
      </c>
      <c r="C83"/>
      <c r="D83"/>
      <c r="E83"/>
      <c r="F83" s="29"/>
      <c r="G83" s="16">
        <f>COUNT(C83:F83)</f>
        <v>0</v>
      </c>
      <c r="H83"/>
      <c r="L83" s="16">
        <f>COUNT(H83:K83)</f>
        <v>0</v>
      </c>
      <c r="M83" s="37"/>
      <c r="N83" s="37"/>
      <c r="O83" s="37"/>
      <c r="P83" s="37"/>
      <c r="Q83" s="37"/>
      <c r="R83" s="17"/>
      <c r="S83" s="2"/>
      <c r="T83" s="2"/>
      <c r="U83" s="16">
        <f t="shared" si="46"/>
        <v>0</v>
      </c>
      <c r="V83" s="18">
        <v>0</v>
      </c>
      <c r="W83" s="24">
        <f t="shared" si="47"/>
        <v>0</v>
      </c>
      <c r="X83" s="31" t="s">
        <v>115</v>
      </c>
      <c r="Y83" s="15"/>
      <c r="AB83" s="18"/>
      <c r="AC83" s="15"/>
    </row>
    <row r="84" spans="1:31" ht="13" x14ac:dyDescent="0.3">
      <c r="A84" t="s">
        <v>535</v>
      </c>
      <c r="B84" t="s">
        <v>413</v>
      </c>
      <c r="C84">
        <v>86313</v>
      </c>
      <c r="D84"/>
      <c r="E84"/>
      <c r="F84" s="29"/>
      <c r="G84" s="16">
        <f t="shared" ref="G84" si="48">COUNT(C84:F84)</f>
        <v>1</v>
      </c>
      <c r="H84">
        <v>86070</v>
      </c>
      <c r="I84" s="16">
        <v>86068</v>
      </c>
      <c r="L84" s="16">
        <f t="shared" ref="L84" si="49">COUNT(H84:K84)</f>
        <v>2</v>
      </c>
      <c r="M84"/>
      <c r="N84"/>
      <c r="O84"/>
      <c r="P84"/>
      <c r="Q84" s="37"/>
      <c r="R84" s="17"/>
      <c r="S84" s="2"/>
      <c r="T84" s="2"/>
      <c r="U84" s="16">
        <f t="shared" si="46"/>
        <v>0</v>
      </c>
      <c r="V84" s="18">
        <v>0</v>
      </c>
      <c r="W84" s="24">
        <f t="shared" si="47"/>
        <v>115</v>
      </c>
      <c r="X84" t="s">
        <v>115</v>
      </c>
      <c r="Y84" s="1">
        <v>45391</v>
      </c>
      <c r="AB84" s="18"/>
      <c r="AC84" s="15"/>
    </row>
    <row r="85" spans="1:31" ht="13" x14ac:dyDescent="0.3">
      <c r="A85" s="31" t="s">
        <v>120</v>
      </c>
      <c r="B85" s="31" t="s">
        <v>300</v>
      </c>
      <c r="C85"/>
      <c r="D85"/>
      <c r="E85"/>
      <c r="G85" s="16">
        <f>COUNT(C85:F85)</f>
        <v>0</v>
      </c>
      <c r="H85"/>
      <c r="L85" s="16">
        <f>COUNT(H85:K85)</f>
        <v>0</v>
      </c>
      <c r="M85" s="37"/>
      <c r="N85" s="37"/>
      <c r="O85" s="37"/>
      <c r="P85" s="37"/>
      <c r="Q85" s="37"/>
      <c r="R85" s="17"/>
      <c r="S85" s="2"/>
      <c r="T85" s="2"/>
      <c r="U85" s="16">
        <f t="shared" si="46"/>
        <v>0</v>
      </c>
      <c r="V85" s="18">
        <v>0</v>
      </c>
      <c r="W85" s="24">
        <f t="shared" si="47"/>
        <v>0</v>
      </c>
      <c r="X85" s="31" t="s">
        <v>115</v>
      </c>
      <c r="Y85" s="15"/>
      <c r="AB85" s="3"/>
    </row>
    <row r="86" spans="1:31" ht="13" x14ac:dyDescent="0.3">
      <c r="A86" s="31" t="s">
        <v>388</v>
      </c>
      <c r="B86" s="31" t="s">
        <v>389</v>
      </c>
      <c r="C86"/>
      <c r="D86"/>
      <c r="E86"/>
      <c r="G86" s="16">
        <f>COUNT(C86:F86)</f>
        <v>0</v>
      </c>
      <c r="H86"/>
      <c r="L86" s="16">
        <f>COUNT(H86:K86)</f>
        <v>0</v>
      </c>
      <c r="M86" s="37"/>
      <c r="N86" s="37"/>
      <c r="O86" s="37"/>
      <c r="P86" s="37"/>
      <c r="Q86" s="37"/>
      <c r="R86" s="17"/>
      <c r="S86" s="2"/>
      <c r="T86" s="2"/>
      <c r="U86" s="16">
        <f t="shared" si="46"/>
        <v>0</v>
      </c>
      <c r="V86" s="18">
        <v>0</v>
      </c>
      <c r="W86" s="24">
        <f t="shared" si="47"/>
        <v>0</v>
      </c>
      <c r="X86" s="31" t="s">
        <v>115</v>
      </c>
      <c r="AB86" s="3"/>
    </row>
    <row r="87" spans="1:31" ht="13" x14ac:dyDescent="0.3">
      <c r="A87" s="31" t="s">
        <v>45</v>
      </c>
      <c r="B87" s="31" t="s">
        <v>245</v>
      </c>
      <c r="C87"/>
      <c r="D87"/>
      <c r="E87"/>
      <c r="G87" s="16">
        <f>COUNT(C87:F87)</f>
        <v>0</v>
      </c>
      <c r="H87"/>
      <c r="L87" s="16">
        <f>COUNT(H87:K87)</f>
        <v>0</v>
      </c>
      <c r="M87"/>
      <c r="N87"/>
      <c r="O87" s="37"/>
      <c r="P87"/>
      <c r="Q87"/>
      <c r="R87" s="17"/>
      <c r="S87" s="2"/>
      <c r="T87" s="2"/>
      <c r="U87" s="16">
        <f t="shared" si="46"/>
        <v>0</v>
      </c>
      <c r="V87" s="18">
        <v>0</v>
      </c>
      <c r="W87" s="24">
        <f t="shared" si="47"/>
        <v>0</v>
      </c>
      <c r="X87" s="31" t="s">
        <v>115</v>
      </c>
      <c r="Y87" s="15"/>
      <c r="Z87" s="18"/>
      <c r="AA87" s="18"/>
      <c r="AB87" s="18"/>
      <c r="AC87"/>
      <c r="AD87" s="15"/>
      <c r="AE87"/>
    </row>
    <row r="88" spans="1:31" ht="13" x14ac:dyDescent="0.3">
      <c r="A88" t="s">
        <v>482</v>
      </c>
      <c r="B88" t="s">
        <v>483</v>
      </c>
      <c r="C88">
        <v>86315</v>
      </c>
      <c r="D88">
        <v>86363</v>
      </c>
      <c r="E88"/>
      <c r="G88" s="16">
        <f>COUNT(C88:F88)</f>
        <v>2</v>
      </c>
      <c r="H88">
        <v>86316</v>
      </c>
      <c r="I88" s="16">
        <v>86055</v>
      </c>
      <c r="L88" s="16">
        <f>COUNT(H88:K88)</f>
        <v>2</v>
      </c>
      <c r="M88" s="16">
        <v>86315</v>
      </c>
      <c r="N88" s="16">
        <v>86363</v>
      </c>
      <c r="O88" s="16">
        <v>86363</v>
      </c>
      <c r="R88" s="17"/>
      <c r="S88" s="2"/>
      <c r="T88" s="2"/>
      <c r="U88" s="16">
        <f t="shared" si="46"/>
        <v>3</v>
      </c>
      <c r="V88" s="18">
        <v>0</v>
      </c>
      <c r="W88" s="24">
        <f t="shared" si="47"/>
        <v>265</v>
      </c>
      <c r="X88" s="40" t="s">
        <v>497</v>
      </c>
      <c r="Y88" s="15"/>
      <c r="Z88" s="18">
        <v>265</v>
      </c>
      <c r="AB88" s="24"/>
    </row>
    <row r="89" spans="1:31" x14ac:dyDescent="0.25">
      <c r="C89"/>
      <c r="D89"/>
      <c r="E89"/>
      <c r="F89"/>
      <c r="G89" s="16">
        <f>SUM(G5:G88)</f>
        <v>39</v>
      </c>
      <c r="H89"/>
      <c r="L89" s="16">
        <f>SUM(L5:L88)</f>
        <v>46</v>
      </c>
      <c r="M89" s="37"/>
      <c r="N89" s="37"/>
      <c r="U89" s="16">
        <f>SUM(U5:U88)</f>
        <v>32</v>
      </c>
      <c r="V89" s="18">
        <v>0</v>
      </c>
      <c r="W89" s="21">
        <f>SUM(W5:W88)</f>
        <v>4549</v>
      </c>
      <c r="X89" s="31" t="s">
        <v>102</v>
      </c>
      <c r="Z89" s="18">
        <f>SUM(Z5:Z88)</f>
        <v>875</v>
      </c>
      <c r="AB89" s="35"/>
    </row>
    <row r="90" spans="1:31" x14ac:dyDescent="0.25">
      <c r="A90"/>
      <c r="B90"/>
      <c r="C90" s="52"/>
      <c r="D90" s="52"/>
      <c r="E90" s="52"/>
      <c r="F90" s="52"/>
      <c r="G90" s="52"/>
      <c r="H90" s="52"/>
      <c r="I90" s="52"/>
      <c r="J90" s="52"/>
      <c r="K90" s="53"/>
      <c r="V90" s="18"/>
      <c r="X90" s="31"/>
      <c r="Z90" s="18">
        <v>3674</v>
      </c>
      <c r="AB90" s="18"/>
    </row>
    <row r="91" spans="1:31" x14ac:dyDescent="0.25">
      <c r="B91"/>
      <c r="C91" s="52"/>
      <c r="D91" s="52"/>
      <c r="E91" s="52"/>
      <c r="F91" s="52"/>
      <c r="G91" s="52"/>
      <c r="H91" s="52"/>
      <c r="I91" s="52"/>
      <c r="J91" s="52"/>
      <c r="K91" s="53"/>
      <c r="V91" s="18"/>
      <c r="X91"/>
      <c r="Z91" s="24">
        <f>SUM(Z89:Z90)</f>
        <v>4549</v>
      </c>
      <c r="AB91" s="20"/>
    </row>
    <row r="92" spans="1:31" x14ac:dyDescent="0.25">
      <c r="B92"/>
      <c r="C92" s="52"/>
      <c r="D92" s="52"/>
      <c r="E92" s="52"/>
      <c r="F92" s="52"/>
      <c r="G92" s="52"/>
      <c r="H92" s="52"/>
      <c r="I92" s="52"/>
      <c r="J92" s="52"/>
      <c r="K92" s="53"/>
      <c r="Z92" s="24">
        <f>+Z91-W89</f>
        <v>0</v>
      </c>
      <c r="AB92"/>
    </row>
    <row r="93" spans="1:31" x14ac:dyDescent="0.25">
      <c r="B93"/>
      <c r="C93" s="52"/>
      <c r="D93" s="52"/>
      <c r="E93" s="52"/>
      <c r="F93" s="52"/>
      <c r="G93" s="52"/>
      <c r="H93" s="52"/>
      <c r="I93" s="52"/>
      <c r="J93" s="52"/>
      <c r="K93" s="53"/>
      <c r="AB93"/>
    </row>
    <row r="94" spans="1:31" x14ac:dyDescent="0.25">
      <c r="B94"/>
      <c r="C94" s="52"/>
      <c r="D94" s="52"/>
      <c r="E94" s="52"/>
      <c r="F94" s="52"/>
      <c r="G94" s="52"/>
      <c r="H94" s="52"/>
      <c r="I94" s="52"/>
      <c r="J94" s="52"/>
      <c r="K94" s="53"/>
    </row>
    <row r="95" spans="1:31" x14ac:dyDescent="0.25">
      <c r="B95"/>
      <c r="C95" s="52"/>
      <c r="D95" s="52"/>
      <c r="E95" s="52"/>
      <c r="F95" s="52"/>
      <c r="G95" s="52"/>
      <c r="H95" s="52"/>
      <c r="I95" s="52"/>
      <c r="J95" s="52"/>
      <c r="K95" s="53"/>
    </row>
    <row r="96" spans="1:31" x14ac:dyDescent="0.25">
      <c r="B96"/>
      <c r="C96" s="52"/>
      <c r="D96" s="52"/>
      <c r="E96" s="52"/>
      <c r="F96" s="52"/>
      <c r="G96" s="52"/>
      <c r="H96" s="52"/>
      <c r="I96" s="52"/>
      <c r="J96" s="52"/>
      <c r="K96" s="53"/>
    </row>
    <row r="97" spans="2:11" x14ac:dyDescent="0.25">
      <c r="B97"/>
      <c r="C97" s="52"/>
      <c r="D97" s="52"/>
      <c r="E97" s="52"/>
      <c r="F97" s="52"/>
      <c r="G97" s="52"/>
      <c r="H97" s="52"/>
      <c r="I97" s="52"/>
      <c r="J97" s="52"/>
      <c r="K97" s="53"/>
    </row>
    <row r="98" spans="2:11" x14ac:dyDescent="0.25">
      <c r="B98"/>
      <c r="C98" s="52"/>
      <c r="D98" s="52"/>
      <c r="E98" s="52"/>
      <c r="F98" s="52"/>
      <c r="G98" s="52"/>
      <c r="H98" s="52"/>
      <c r="I98" s="52"/>
      <c r="J98" s="52"/>
      <c r="K98" s="53"/>
    </row>
    <row r="99" spans="2:11" x14ac:dyDescent="0.25">
      <c r="B99"/>
      <c r="C99" s="52"/>
      <c r="D99" s="52"/>
      <c r="E99" s="52"/>
      <c r="F99" s="52"/>
      <c r="G99" s="52"/>
      <c r="H99" s="52"/>
      <c r="I99" s="52"/>
      <c r="J99" s="52"/>
      <c r="K99" s="53"/>
    </row>
    <row r="100" spans="2:11" x14ac:dyDescent="0.25">
      <c r="B100"/>
      <c r="C100" s="52"/>
      <c r="D100" s="52"/>
      <c r="E100" s="52"/>
      <c r="F100" s="52"/>
      <c r="G100" s="52"/>
      <c r="H100" s="52"/>
      <c r="I100" s="52"/>
      <c r="J100" s="52"/>
      <c r="K100" s="53"/>
    </row>
    <row r="101" spans="2:11" x14ac:dyDescent="0.25">
      <c r="B101"/>
      <c r="C101" s="52"/>
      <c r="D101" s="52"/>
      <c r="E101" s="52"/>
      <c r="F101" s="52"/>
      <c r="G101" s="52"/>
      <c r="H101" s="52"/>
      <c r="I101" s="52"/>
      <c r="J101" s="52"/>
      <c r="K101" s="53"/>
    </row>
    <row r="102" spans="2:11" x14ac:dyDescent="0.25">
      <c r="B102"/>
      <c r="C102" s="52"/>
      <c r="D102" s="52"/>
      <c r="E102" s="52"/>
      <c r="F102" s="52"/>
      <c r="G102" s="52"/>
      <c r="H102" s="52"/>
      <c r="I102" s="52"/>
      <c r="J102" s="52"/>
      <c r="K102" s="53"/>
    </row>
    <row r="103" spans="2:11" x14ac:dyDescent="0.25">
      <c r="B103"/>
      <c r="C103" s="52"/>
      <c r="D103" s="52"/>
      <c r="E103" s="52"/>
      <c r="F103" s="52"/>
      <c r="G103" s="52"/>
      <c r="H103" s="52"/>
      <c r="I103" s="52"/>
      <c r="J103" s="52"/>
      <c r="K103" s="53"/>
    </row>
    <row r="104" spans="2:11" x14ac:dyDescent="0.25">
      <c r="B104"/>
      <c r="C104" s="52"/>
      <c r="D104" s="52"/>
      <c r="E104" s="52"/>
      <c r="F104" s="52"/>
      <c r="G104" s="52"/>
      <c r="H104" s="52"/>
      <c r="I104" s="52"/>
      <c r="J104" s="52"/>
      <c r="K104" s="53"/>
    </row>
    <row r="105" spans="2:11" x14ac:dyDescent="0.25">
      <c r="B105"/>
      <c r="C105" s="52"/>
      <c r="D105" s="52"/>
      <c r="E105" s="52"/>
      <c r="F105" s="52"/>
      <c r="G105" s="52"/>
      <c r="H105" s="52"/>
      <c r="I105" s="52"/>
      <c r="J105" s="52"/>
      <c r="K105" s="53"/>
    </row>
    <row r="106" spans="2:11" x14ac:dyDescent="0.25">
      <c r="B106"/>
      <c r="C106" s="52"/>
      <c r="D106" s="52"/>
      <c r="E106" s="52"/>
      <c r="F106" s="52"/>
      <c r="G106" s="52"/>
      <c r="H106" s="52"/>
      <c r="I106" s="52"/>
      <c r="J106" s="52"/>
      <c r="K106" s="53"/>
    </row>
    <row r="107" spans="2:11" x14ac:dyDescent="0.25">
      <c r="B107"/>
      <c r="C107" s="52"/>
      <c r="D107" s="52"/>
      <c r="E107" s="52"/>
      <c r="F107" s="52"/>
      <c r="G107" s="52"/>
      <c r="H107" s="52"/>
      <c r="I107" s="52"/>
      <c r="J107" s="52"/>
      <c r="K107" s="53"/>
    </row>
    <row r="108" spans="2:11" x14ac:dyDescent="0.25">
      <c r="B108"/>
      <c r="C108" s="52"/>
      <c r="D108" s="52"/>
      <c r="E108" s="52"/>
      <c r="F108" s="52"/>
      <c r="G108" s="52"/>
      <c r="H108" s="52"/>
      <c r="I108" s="52"/>
      <c r="J108" s="52"/>
      <c r="K108" s="53"/>
    </row>
    <row r="109" spans="2:11" x14ac:dyDescent="0.25">
      <c r="B109"/>
      <c r="C109" s="52"/>
      <c r="D109" s="52"/>
      <c r="E109" s="52"/>
      <c r="F109" s="52"/>
      <c r="G109" s="52"/>
      <c r="H109" s="52"/>
      <c r="I109" s="52"/>
      <c r="J109" s="52"/>
      <c r="K109" s="53"/>
    </row>
    <row r="110" spans="2:11" x14ac:dyDescent="0.25">
      <c r="B110"/>
      <c r="C110" s="52"/>
      <c r="D110" s="52"/>
      <c r="E110" s="52"/>
      <c r="F110" s="52"/>
      <c r="G110" s="52"/>
      <c r="H110" s="52"/>
      <c r="I110" s="52"/>
      <c r="J110" s="52"/>
      <c r="K110" s="53"/>
    </row>
    <row r="111" spans="2:11" x14ac:dyDescent="0.25">
      <c r="B111"/>
      <c r="C111" s="52"/>
      <c r="D111" s="52"/>
      <c r="E111" s="52"/>
      <c r="F111" s="52"/>
      <c r="G111" s="52"/>
      <c r="H111" s="52"/>
      <c r="I111" s="52"/>
      <c r="J111" s="52"/>
      <c r="K111" s="53"/>
    </row>
    <row r="112" spans="2:11" x14ac:dyDescent="0.25">
      <c r="B112"/>
      <c r="C112" s="52"/>
      <c r="D112" s="52"/>
      <c r="E112" s="52"/>
      <c r="F112" s="52"/>
      <c r="G112" s="52"/>
      <c r="H112" s="52"/>
      <c r="I112" s="52"/>
      <c r="J112" s="52"/>
      <c r="K112" s="53"/>
    </row>
    <row r="113" spans="2:11" x14ac:dyDescent="0.25">
      <c r="B113"/>
      <c r="C113" s="52"/>
      <c r="D113" s="52"/>
      <c r="E113" s="52"/>
      <c r="F113" s="52"/>
      <c r="G113" s="52"/>
      <c r="H113" s="52"/>
      <c r="I113" s="52"/>
      <c r="J113" s="52"/>
      <c r="K113" s="53"/>
    </row>
    <row r="114" spans="2:11" x14ac:dyDescent="0.25">
      <c r="B114"/>
      <c r="C114" s="52"/>
      <c r="D114" s="52"/>
      <c r="E114" s="52"/>
      <c r="F114" s="52"/>
      <c r="G114" s="52"/>
      <c r="H114" s="52"/>
      <c r="I114" s="52"/>
      <c r="J114" s="52"/>
      <c r="K114" s="53"/>
    </row>
    <row r="115" spans="2:11" x14ac:dyDescent="0.25">
      <c r="B115"/>
      <c r="C115" s="52"/>
      <c r="D115" s="52"/>
      <c r="E115" s="52"/>
      <c r="F115" s="52"/>
      <c r="G115" s="52"/>
      <c r="H115" s="52"/>
      <c r="I115" s="52"/>
      <c r="J115" s="52"/>
      <c r="K115" s="53"/>
    </row>
    <row r="116" spans="2:11" x14ac:dyDescent="0.25">
      <c r="B116"/>
      <c r="C116" s="52"/>
      <c r="D116" s="52"/>
      <c r="E116" s="52"/>
      <c r="F116" s="52"/>
      <c r="G116" s="52"/>
      <c r="H116" s="52"/>
      <c r="I116" s="52"/>
      <c r="J116" s="52"/>
      <c r="K116" s="53"/>
    </row>
    <row r="117" spans="2:11" x14ac:dyDescent="0.25">
      <c r="B117"/>
      <c r="C117" s="52"/>
      <c r="D117" s="52"/>
      <c r="E117" s="52"/>
      <c r="F117" s="52"/>
      <c r="G117" s="52"/>
      <c r="H117" s="52"/>
      <c r="I117" s="52"/>
      <c r="J117" s="52"/>
      <c r="K117" s="53"/>
    </row>
    <row r="118" spans="2:11" x14ac:dyDescent="0.25">
      <c r="B118"/>
      <c r="C118" s="52"/>
      <c r="D118" s="52"/>
      <c r="E118" s="52"/>
      <c r="F118" s="52"/>
      <c r="G118" s="52"/>
      <c r="H118" s="52"/>
      <c r="I118" s="52"/>
      <c r="J118" s="52"/>
      <c r="K118" s="53"/>
    </row>
    <row r="119" spans="2:11" x14ac:dyDescent="0.25">
      <c r="B119"/>
      <c r="C119" s="52"/>
      <c r="D119" s="52"/>
      <c r="E119" s="52"/>
      <c r="F119" s="52"/>
      <c r="G119" s="52"/>
      <c r="H119" s="52"/>
      <c r="I119" s="52"/>
      <c r="J119" s="52"/>
      <c r="K119" s="53"/>
    </row>
    <row r="120" spans="2:11" x14ac:dyDescent="0.25">
      <c r="B120"/>
      <c r="C120" s="52"/>
      <c r="D120" s="52"/>
      <c r="E120" s="52"/>
      <c r="F120" s="52"/>
      <c r="G120" s="52"/>
      <c r="H120" s="52"/>
      <c r="I120" s="52"/>
      <c r="J120" s="52"/>
      <c r="K120" s="53"/>
    </row>
    <row r="121" spans="2:11" x14ac:dyDescent="0.25">
      <c r="B121"/>
      <c r="C121" s="52"/>
      <c r="D121" s="52"/>
      <c r="E121" s="52"/>
      <c r="F121" s="52"/>
      <c r="G121" s="52"/>
      <c r="H121" s="52"/>
      <c r="I121" s="52"/>
      <c r="J121" s="52"/>
      <c r="K121" s="53"/>
    </row>
    <row r="122" spans="2:11" x14ac:dyDescent="0.25">
      <c r="B122"/>
      <c r="C122" s="52"/>
      <c r="D122" s="52"/>
      <c r="E122" s="52"/>
      <c r="F122" s="52"/>
      <c r="G122" s="52"/>
      <c r="H122" s="52"/>
      <c r="I122" s="52"/>
      <c r="J122" s="52"/>
      <c r="K122" s="53"/>
    </row>
    <row r="123" spans="2:11" x14ac:dyDescent="0.25">
      <c r="B123"/>
      <c r="C123" s="52"/>
      <c r="D123" s="52"/>
      <c r="E123" s="52"/>
      <c r="F123" s="52"/>
      <c r="G123" s="52"/>
      <c r="H123" s="52"/>
      <c r="I123" s="52"/>
      <c r="J123" s="52"/>
      <c r="K123" s="53"/>
    </row>
    <row r="124" spans="2:11" x14ac:dyDescent="0.25">
      <c r="B124"/>
      <c r="C124" s="52"/>
      <c r="D124" s="52"/>
      <c r="E124" s="52"/>
      <c r="F124" s="52"/>
      <c r="G124" s="52"/>
      <c r="H124" s="52"/>
      <c r="I124" s="52"/>
      <c r="J124" s="52"/>
      <c r="K124" s="53"/>
    </row>
    <row r="125" spans="2:11" x14ac:dyDescent="0.25">
      <c r="B125"/>
      <c r="C125" s="52"/>
      <c r="D125" s="52"/>
      <c r="E125" s="52"/>
      <c r="F125" s="52"/>
      <c r="G125" s="52"/>
      <c r="H125" s="52"/>
      <c r="I125" s="52"/>
      <c r="J125" s="52"/>
      <c r="K125" s="53"/>
    </row>
    <row r="126" spans="2:11" x14ac:dyDescent="0.25">
      <c r="B126"/>
      <c r="C126" s="52"/>
      <c r="D126" s="52"/>
      <c r="E126" s="52"/>
      <c r="F126" s="52"/>
      <c r="G126" s="52"/>
      <c r="H126" s="52"/>
      <c r="I126" s="52"/>
      <c r="J126" s="52"/>
      <c r="K126" s="53"/>
    </row>
    <row r="127" spans="2:11" x14ac:dyDescent="0.25">
      <c r="B127"/>
      <c r="C127" s="52"/>
      <c r="D127" s="52"/>
      <c r="E127" s="52"/>
      <c r="F127" s="52"/>
      <c r="G127" s="52"/>
      <c r="H127" s="52"/>
      <c r="I127" s="52"/>
      <c r="J127" s="52"/>
      <c r="K127" s="53"/>
    </row>
    <row r="128" spans="2:11" x14ac:dyDescent="0.25">
      <c r="B128"/>
      <c r="C128" s="52"/>
      <c r="D128" s="52"/>
      <c r="E128" s="52"/>
      <c r="F128" s="52"/>
      <c r="G128" s="52"/>
      <c r="H128" s="52"/>
      <c r="I128" s="52"/>
      <c r="J128" s="52"/>
      <c r="K128" s="53"/>
    </row>
    <row r="129" spans="2:13" x14ac:dyDescent="0.25">
      <c r="B129"/>
      <c r="C129" s="52"/>
      <c r="D129" s="52"/>
      <c r="E129" s="52"/>
      <c r="F129" s="52"/>
      <c r="G129" s="52"/>
      <c r="H129" s="52"/>
      <c r="I129" s="52"/>
      <c r="J129" s="52"/>
      <c r="K129" s="53"/>
      <c r="L129"/>
      <c r="M129"/>
    </row>
    <row r="130" spans="2:13" x14ac:dyDescent="0.25">
      <c r="B130"/>
      <c r="C130" s="52"/>
      <c r="D130" s="52"/>
      <c r="E130" s="52"/>
      <c r="F130" s="52"/>
      <c r="G130" s="52"/>
      <c r="H130" s="52"/>
      <c r="I130" s="52"/>
      <c r="J130" s="52"/>
      <c r="K130" s="53"/>
    </row>
    <row r="131" spans="2:13" x14ac:dyDescent="0.25">
      <c r="B131"/>
      <c r="C131" s="52"/>
      <c r="D131" s="52"/>
      <c r="E131" s="52"/>
      <c r="F131" s="52"/>
      <c r="G131" s="52"/>
      <c r="H131" s="52"/>
      <c r="I131" s="52"/>
      <c r="J131" s="52"/>
      <c r="K131" s="53"/>
    </row>
    <row r="132" spans="2:13" x14ac:dyDescent="0.25">
      <c r="C132" s="52"/>
      <c r="D132" s="52"/>
      <c r="E132" s="52"/>
      <c r="F132" s="52"/>
      <c r="G132" s="52"/>
      <c r="H132" s="52"/>
      <c r="I132" s="52"/>
      <c r="J132" s="52"/>
      <c r="K132" s="53"/>
    </row>
    <row r="133" spans="2:13" x14ac:dyDescent="0.25">
      <c r="C133" s="52"/>
      <c r="D133" s="52"/>
      <c r="E133" s="52"/>
      <c r="F133" s="52"/>
      <c r="G133" s="52"/>
      <c r="H133" s="52"/>
      <c r="I133" s="52"/>
      <c r="J133" s="52"/>
      <c r="K133" s="53"/>
    </row>
    <row r="134" spans="2:13" x14ac:dyDescent="0.25">
      <c r="C134" s="52"/>
      <c r="D134" s="52"/>
      <c r="E134" s="52"/>
      <c r="F134" s="52"/>
      <c r="G134" s="52"/>
      <c r="H134" s="52"/>
      <c r="I134" s="52"/>
      <c r="J134" s="52"/>
      <c r="K134" s="53"/>
    </row>
    <row r="135" spans="2:13" x14ac:dyDescent="0.25"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3" x14ac:dyDescent="0.25"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3" x14ac:dyDescent="0.25"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3" x14ac:dyDescent="0.25"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3" x14ac:dyDescent="0.25"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3" x14ac:dyDescent="0.25"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3" x14ac:dyDescent="0.25">
      <c r="C141" s="52"/>
      <c r="D141" s="52"/>
      <c r="E141" s="52"/>
      <c r="F141" s="52"/>
      <c r="G141" s="53"/>
      <c r="H141" s="52"/>
      <c r="I141" s="52"/>
      <c r="J141" s="52"/>
      <c r="K141" s="52"/>
    </row>
    <row r="142" spans="2:13" x14ac:dyDescent="0.25">
      <c r="C142" s="52"/>
      <c r="D142" s="52"/>
      <c r="E142" s="52"/>
      <c r="F142" s="52"/>
      <c r="G142" s="53"/>
      <c r="H142" s="52"/>
      <c r="I142" s="52"/>
      <c r="J142" s="52"/>
      <c r="K142" s="52"/>
    </row>
    <row r="143" spans="2:13" x14ac:dyDescent="0.25">
      <c r="C143" s="52"/>
      <c r="D143" s="52"/>
      <c r="E143" s="52"/>
      <c r="F143" s="52"/>
      <c r="G143" s="53"/>
      <c r="H143" s="52"/>
      <c r="I143" s="52"/>
      <c r="J143" s="52"/>
      <c r="K143" s="52"/>
    </row>
    <row r="144" spans="2:13" x14ac:dyDescent="0.25">
      <c r="C144" s="52"/>
      <c r="D144" s="52"/>
      <c r="E144" s="52"/>
      <c r="F144" s="53"/>
      <c r="G144" s="53"/>
      <c r="H144" s="52"/>
      <c r="I144" s="52"/>
      <c r="J144" s="52"/>
      <c r="K144" s="52"/>
    </row>
    <row r="145" spans="3:11" x14ac:dyDescent="0.25">
      <c r="C145" s="52"/>
      <c r="D145" s="52"/>
      <c r="E145" s="52"/>
      <c r="F145" s="53"/>
      <c r="G145" s="53"/>
      <c r="H145" s="52"/>
      <c r="I145" s="52"/>
      <c r="J145" s="52"/>
      <c r="K145" s="52"/>
    </row>
    <row r="146" spans="3:11" x14ac:dyDescent="0.25">
      <c r="C146" s="52"/>
      <c r="D146" s="52"/>
      <c r="E146" s="52"/>
      <c r="F146" s="53"/>
      <c r="G146" s="53"/>
      <c r="H146" s="52"/>
      <c r="I146" s="52"/>
      <c r="J146" s="52"/>
      <c r="K146" s="52"/>
    </row>
    <row r="147" spans="3:11" x14ac:dyDescent="0.25">
      <c r="C147" s="52"/>
      <c r="D147" s="52"/>
      <c r="E147" s="52"/>
      <c r="F147" s="53"/>
      <c r="G147" s="53"/>
      <c r="H147" s="52"/>
      <c r="I147" s="52"/>
      <c r="J147" s="52"/>
      <c r="K147" s="52"/>
    </row>
    <row r="148" spans="3:11" x14ac:dyDescent="0.25">
      <c r="C148" s="52"/>
      <c r="D148" s="52"/>
      <c r="E148" s="52"/>
      <c r="F148" s="53"/>
      <c r="G148" s="53"/>
      <c r="H148" s="52"/>
      <c r="I148" s="52"/>
      <c r="J148" s="52"/>
      <c r="K148" s="52"/>
    </row>
    <row r="149" spans="3:11" x14ac:dyDescent="0.25">
      <c r="C149" s="52"/>
      <c r="D149" s="52"/>
      <c r="E149" s="52"/>
      <c r="F149" s="53"/>
      <c r="G149" s="53"/>
      <c r="H149" s="52"/>
      <c r="I149" s="52"/>
      <c r="J149" s="52"/>
      <c r="K149" s="52"/>
    </row>
    <row r="150" spans="3:11" x14ac:dyDescent="0.25">
      <c r="C150" s="52"/>
      <c r="D150" s="52"/>
      <c r="E150" s="52"/>
      <c r="F150" s="53"/>
      <c r="G150" s="53"/>
      <c r="H150" s="52"/>
      <c r="I150" s="52"/>
      <c r="J150" s="52"/>
      <c r="K150" s="52"/>
    </row>
    <row r="151" spans="3:11" x14ac:dyDescent="0.25">
      <c r="C151" s="53"/>
      <c r="D151" s="53"/>
      <c r="E151" s="53"/>
      <c r="F151" s="53"/>
      <c r="G151" s="53"/>
      <c r="H151" s="52"/>
      <c r="I151" s="52"/>
      <c r="J151" s="52"/>
      <c r="K151" s="52"/>
    </row>
    <row r="152" spans="3:11" x14ac:dyDescent="0.25">
      <c r="C152" s="53"/>
      <c r="D152" s="53"/>
      <c r="E152" s="53"/>
      <c r="F152" s="53"/>
      <c r="G152" s="53"/>
      <c r="H152" s="52"/>
      <c r="I152" s="52"/>
      <c r="J152" s="52"/>
      <c r="K152" s="52"/>
    </row>
    <row r="153" spans="3:11" x14ac:dyDescent="0.25">
      <c r="C153" s="53"/>
      <c r="D153" s="53"/>
      <c r="E153" s="53"/>
      <c r="F153" s="53"/>
      <c r="G153" s="53"/>
      <c r="H153" s="52"/>
      <c r="I153" s="52"/>
      <c r="J153" s="52"/>
      <c r="K153" s="52"/>
    </row>
    <row r="154" spans="3:11" x14ac:dyDescent="0.25">
      <c r="C154" s="53"/>
      <c r="D154" s="53"/>
      <c r="E154" s="53"/>
      <c r="F154" s="53"/>
      <c r="G154" s="53"/>
      <c r="H154" s="52"/>
      <c r="I154" s="52"/>
      <c r="J154" s="52"/>
      <c r="K154" s="52"/>
    </row>
    <row r="155" spans="3:11" x14ac:dyDescent="0.25">
      <c r="C155" s="53"/>
      <c r="D155" s="53"/>
      <c r="E155" s="53"/>
      <c r="F155" s="53"/>
      <c r="G155" s="53"/>
      <c r="H155" s="52"/>
      <c r="I155" s="52"/>
      <c r="J155" s="52"/>
      <c r="K155" s="52"/>
    </row>
    <row r="156" spans="3:11" x14ac:dyDescent="0.25">
      <c r="C156" s="53"/>
      <c r="D156" s="53"/>
      <c r="E156" s="53"/>
      <c r="F156" s="53"/>
      <c r="G156" s="53"/>
      <c r="H156" s="52"/>
      <c r="I156" s="52"/>
      <c r="J156" s="52"/>
      <c r="K156" s="52"/>
    </row>
    <row r="157" spans="3:11" x14ac:dyDescent="0.25">
      <c r="C157" s="53"/>
      <c r="D157" s="53"/>
      <c r="E157" s="53"/>
      <c r="F157" s="53"/>
      <c r="G157" s="53"/>
      <c r="H157" s="52"/>
      <c r="I157" s="52"/>
      <c r="J157" s="52"/>
      <c r="K157" s="52"/>
    </row>
    <row r="158" spans="3:11" x14ac:dyDescent="0.25">
      <c r="C158" s="53"/>
      <c r="D158" s="53"/>
      <c r="E158" s="53"/>
      <c r="F158" s="53"/>
      <c r="G158" s="53"/>
      <c r="H158" s="52"/>
      <c r="I158" s="52"/>
      <c r="J158" s="52"/>
      <c r="K158" s="52"/>
    </row>
    <row r="159" spans="3:11" x14ac:dyDescent="0.25">
      <c r="C159" s="53"/>
      <c r="D159" s="53"/>
      <c r="E159" s="53"/>
      <c r="F159" s="53"/>
      <c r="G159" s="53"/>
      <c r="H159" s="52"/>
      <c r="I159" s="52"/>
      <c r="J159" s="52"/>
      <c r="K159" s="52"/>
    </row>
    <row r="160" spans="3:11" x14ac:dyDescent="0.25">
      <c r="C160" s="53"/>
      <c r="D160" s="53"/>
      <c r="E160" s="53"/>
      <c r="F160" s="53"/>
      <c r="G160" s="53"/>
      <c r="H160" s="52"/>
      <c r="I160" s="52"/>
      <c r="J160" s="52"/>
      <c r="K160" s="53"/>
    </row>
    <row r="161" spans="3:12" x14ac:dyDescent="0.25">
      <c r="C161" s="53"/>
      <c r="D161" s="53"/>
      <c r="E161" s="53"/>
      <c r="F161" s="53"/>
      <c r="G161" s="53"/>
      <c r="H161" s="52"/>
      <c r="I161" s="52"/>
      <c r="J161" s="52"/>
      <c r="K161" s="52"/>
    </row>
    <row r="162" spans="3:12" x14ac:dyDescent="0.25">
      <c r="C162" s="53"/>
      <c r="D162" s="53"/>
      <c r="E162" s="53"/>
      <c r="F162" s="53"/>
      <c r="G162" s="53"/>
      <c r="H162" s="52"/>
      <c r="I162" s="52"/>
      <c r="J162" s="52"/>
      <c r="K162" s="52"/>
    </row>
    <row r="163" spans="3:12" x14ac:dyDescent="0.25">
      <c r="C163" s="53"/>
      <c r="D163" s="53"/>
      <c r="E163" s="53"/>
      <c r="F163" s="53"/>
      <c r="G163" s="53"/>
      <c r="H163" s="52"/>
      <c r="I163" s="52"/>
      <c r="J163" s="52"/>
      <c r="K163" s="52"/>
    </row>
    <row r="164" spans="3:12" x14ac:dyDescent="0.25">
      <c r="C164" s="53"/>
      <c r="D164" s="53"/>
      <c r="E164" s="53"/>
      <c r="F164" s="53"/>
      <c r="G164" s="53"/>
      <c r="H164" s="52"/>
      <c r="I164" s="52"/>
      <c r="J164" s="52"/>
      <c r="K164" s="52"/>
    </row>
    <row r="165" spans="3:12" x14ac:dyDescent="0.25">
      <c r="C165" s="53"/>
      <c r="D165" s="53"/>
      <c r="E165" s="53"/>
      <c r="F165" s="53"/>
      <c r="G165" s="53"/>
      <c r="H165" s="52"/>
      <c r="I165" s="52"/>
      <c r="J165" s="52"/>
      <c r="K165" s="52"/>
      <c r="L165"/>
    </row>
    <row r="166" spans="3:12" x14ac:dyDescent="0.25">
      <c r="C166" s="53"/>
      <c r="D166" s="53"/>
      <c r="E166" s="53"/>
      <c r="F166" s="53"/>
      <c r="G166" s="53"/>
      <c r="H166" s="52"/>
      <c r="I166" s="52"/>
      <c r="J166" s="52"/>
      <c r="K166" s="52"/>
    </row>
    <row r="167" spans="3:12" x14ac:dyDescent="0.25">
      <c r="C167" s="53"/>
      <c r="D167" s="53"/>
      <c r="E167" s="53"/>
      <c r="F167" s="53"/>
      <c r="G167" s="53"/>
      <c r="H167" s="52"/>
      <c r="I167" s="52"/>
      <c r="J167" s="52"/>
      <c r="K167" s="52"/>
    </row>
    <row r="168" spans="3:12" x14ac:dyDescent="0.25">
      <c r="C168" s="53"/>
      <c r="D168" s="53"/>
      <c r="E168" s="53"/>
      <c r="F168" s="53"/>
      <c r="G168" s="53"/>
      <c r="H168" s="52"/>
      <c r="I168" s="53"/>
      <c r="J168" s="53"/>
      <c r="K168" s="52"/>
    </row>
    <row r="169" spans="3:12" x14ac:dyDescent="0.25">
      <c r="C169" s="53"/>
      <c r="D169" s="53"/>
      <c r="E169" s="53"/>
      <c r="F169" s="53"/>
      <c r="G169" s="53"/>
      <c r="H169" s="52"/>
      <c r="I169" s="52"/>
      <c r="J169" s="52"/>
      <c r="K169" s="52"/>
    </row>
    <row r="170" spans="3:12" x14ac:dyDescent="0.25">
      <c r="C170" s="53"/>
      <c r="D170" s="53"/>
      <c r="E170" s="53"/>
      <c r="F170" s="53"/>
      <c r="G170" s="53"/>
      <c r="H170" s="52"/>
      <c r="I170" s="52"/>
      <c r="J170" s="52"/>
      <c r="K170" s="52"/>
    </row>
    <row r="171" spans="3:12" x14ac:dyDescent="0.25">
      <c r="C171" s="53"/>
      <c r="D171" s="53"/>
      <c r="E171" s="53"/>
      <c r="F171" s="53"/>
      <c r="G171" s="53"/>
      <c r="H171" s="52"/>
      <c r="I171" s="52"/>
      <c r="J171" s="52"/>
      <c r="K171" s="52"/>
    </row>
    <row r="172" spans="3:12" x14ac:dyDescent="0.25">
      <c r="C172" s="53"/>
      <c r="D172" s="53"/>
      <c r="E172" s="53"/>
      <c r="F172" s="53"/>
      <c r="G172" s="53"/>
      <c r="H172" s="52"/>
      <c r="I172" s="52"/>
      <c r="J172" s="52"/>
      <c r="K172" s="52"/>
    </row>
    <row r="173" spans="3:12" x14ac:dyDescent="0.25">
      <c r="C173" s="53"/>
      <c r="D173" s="53"/>
      <c r="E173" s="53"/>
      <c r="F173" s="53"/>
      <c r="G173" s="53"/>
      <c r="H173" s="52"/>
      <c r="I173" s="52"/>
      <c r="J173" s="52"/>
      <c r="K173" s="52"/>
    </row>
    <row r="174" spans="3:12" x14ac:dyDescent="0.25">
      <c r="C174" s="53"/>
      <c r="D174" s="53"/>
      <c r="E174" s="53"/>
      <c r="F174" s="53"/>
      <c r="G174" s="53"/>
      <c r="H174" s="52"/>
      <c r="I174" s="52"/>
      <c r="J174" s="52"/>
      <c r="K174" s="52"/>
    </row>
    <row r="175" spans="3:12" x14ac:dyDescent="0.25">
      <c r="C175" s="53"/>
      <c r="D175" s="53"/>
      <c r="E175" s="53"/>
      <c r="F175" s="53"/>
      <c r="G175" s="53"/>
      <c r="H175" s="52"/>
      <c r="I175" s="52"/>
      <c r="J175" s="52"/>
      <c r="K175" s="52"/>
    </row>
    <row r="176" spans="3:12" x14ac:dyDescent="0.25">
      <c r="C176" s="53"/>
      <c r="D176" s="53"/>
      <c r="E176" s="53"/>
      <c r="F176" s="53"/>
      <c r="G176" s="53"/>
      <c r="H176" s="52"/>
      <c r="I176" s="52"/>
      <c r="J176" s="52"/>
      <c r="K176" s="52"/>
    </row>
    <row r="177" spans="3:11" x14ac:dyDescent="0.25">
      <c r="C177" s="53"/>
      <c r="D177" s="53"/>
      <c r="E177" s="53"/>
      <c r="F177" s="53"/>
      <c r="G177" s="53"/>
      <c r="H177" s="52"/>
      <c r="I177" s="52"/>
      <c r="J177" s="52"/>
      <c r="K177" s="52"/>
    </row>
    <row r="178" spans="3:11" x14ac:dyDescent="0.25">
      <c r="C178" s="53"/>
      <c r="D178" s="53"/>
      <c r="E178" s="53"/>
      <c r="F178" s="53"/>
      <c r="G178" s="53"/>
      <c r="H178" s="52"/>
      <c r="I178" s="52"/>
      <c r="J178" s="52"/>
      <c r="K178" s="52"/>
    </row>
    <row r="179" spans="3:11" x14ac:dyDescent="0.25">
      <c r="C179" s="53"/>
      <c r="D179" s="53"/>
      <c r="E179" s="53"/>
      <c r="F179" s="53"/>
      <c r="G179" s="53"/>
      <c r="H179" s="52"/>
      <c r="I179" s="52"/>
      <c r="J179" s="52"/>
      <c r="K179" s="52"/>
    </row>
    <row r="180" spans="3:11" x14ac:dyDescent="0.25">
      <c r="C180" s="53"/>
      <c r="D180" s="53"/>
      <c r="E180" s="53"/>
      <c r="F180" s="53"/>
      <c r="G180" s="53"/>
      <c r="H180" s="52"/>
      <c r="I180" s="52"/>
      <c r="J180" s="52"/>
      <c r="K180" s="52"/>
    </row>
    <row r="181" spans="3:11" x14ac:dyDescent="0.25">
      <c r="C181" s="53"/>
      <c r="D181" s="53"/>
      <c r="E181" s="53"/>
      <c r="F181" s="53"/>
      <c r="G181" s="53"/>
      <c r="H181" s="52"/>
      <c r="I181" s="52"/>
      <c r="J181" s="52"/>
      <c r="K181" s="52"/>
    </row>
    <row r="182" spans="3:11" x14ac:dyDescent="0.25">
      <c r="C182" s="53"/>
      <c r="D182" s="53"/>
      <c r="E182" s="53"/>
      <c r="F182" s="53"/>
      <c r="G182" s="53"/>
      <c r="H182" s="52"/>
      <c r="I182" s="52"/>
      <c r="J182" s="52"/>
      <c r="K182" s="52"/>
    </row>
    <row r="183" spans="3:11" x14ac:dyDescent="0.25">
      <c r="C183" s="53"/>
      <c r="D183" s="53"/>
      <c r="E183" s="53"/>
      <c r="F183" s="53"/>
      <c r="G183" s="53"/>
      <c r="H183" s="52"/>
      <c r="I183" s="52"/>
      <c r="J183" s="52"/>
      <c r="K183" s="52"/>
    </row>
    <row r="184" spans="3:11" x14ac:dyDescent="0.25">
      <c r="C184" s="53"/>
      <c r="D184" s="53"/>
      <c r="E184" s="53"/>
      <c r="F184" s="53"/>
      <c r="G184" s="53"/>
      <c r="H184" s="52"/>
      <c r="I184" s="52"/>
      <c r="J184" s="52"/>
      <c r="K184" s="52"/>
    </row>
    <row r="185" spans="3:11" x14ac:dyDescent="0.25">
      <c r="C185" s="53"/>
      <c r="D185" s="53"/>
      <c r="E185" s="53"/>
      <c r="F185" s="53"/>
      <c r="G185" s="53"/>
      <c r="H185" s="52"/>
      <c r="I185" s="52"/>
      <c r="J185" s="52"/>
      <c r="K185" s="52"/>
    </row>
    <row r="186" spans="3:11" x14ac:dyDescent="0.25">
      <c r="C186" s="53"/>
      <c r="D186" s="53"/>
      <c r="E186" s="53"/>
      <c r="F186" s="53"/>
      <c r="G186" s="53"/>
      <c r="H186" s="52"/>
      <c r="I186" s="52"/>
      <c r="J186" s="52"/>
      <c r="K186" s="52"/>
    </row>
    <row r="187" spans="3:11" x14ac:dyDescent="0.25">
      <c r="C187" s="53"/>
      <c r="D187" s="53"/>
      <c r="E187" s="53"/>
      <c r="F187" s="53"/>
      <c r="G187" s="53"/>
      <c r="H187" s="52"/>
      <c r="I187" s="52"/>
      <c r="J187" s="52"/>
      <c r="K187" s="52"/>
    </row>
    <row r="188" spans="3:11" x14ac:dyDescent="0.25">
      <c r="C188" s="53"/>
      <c r="D188" s="53"/>
      <c r="E188" s="53"/>
      <c r="F188" s="53"/>
      <c r="G188" s="53"/>
      <c r="H188" s="52"/>
      <c r="I188" s="52"/>
      <c r="J188" s="52"/>
      <c r="K188" s="52"/>
    </row>
    <row r="189" spans="3:11" x14ac:dyDescent="0.25">
      <c r="C189" s="53"/>
      <c r="D189" s="53"/>
      <c r="E189" s="53"/>
      <c r="F189" s="53"/>
      <c r="G189" s="53"/>
      <c r="H189" s="52"/>
      <c r="I189" s="52"/>
      <c r="J189" s="52"/>
      <c r="K189" s="52"/>
    </row>
    <row r="190" spans="3:11" x14ac:dyDescent="0.25">
      <c r="C190" s="53"/>
      <c r="D190" s="53"/>
      <c r="E190" s="53"/>
      <c r="F190" s="53"/>
      <c r="G190" s="53"/>
      <c r="H190" s="52"/>
      <c r="I190" s="52"/>
      <c r="J190" s="52"/>
      <c r="K190" s="52"/>
    </row>
    <row r="191" spans="3:11" x14ac:dyDescent="0.25">
      <c r="C191" s="53"/>
      <c r="D191" s="53"/>
      <c r="E191" s="53"/>
      <c r="F191" s="53"/>
      <c r="G191" s="53"/>
      <c r="H191" s="52"/>
      <c r="I191" s="52"/>
      <c r="J191" s="52"/>
      <c r="K191" s="52"/>
    </row>
    <row r="192" spans="3:11" x14ac:dyDescent="0.25">
      <c r="C192" s="53"/>
      <c r="D192" s="53"/>
      <c r="E192" s="53"/>
      <c r="F192" s="53"/>
      <c r="G192" s="53"/>
      <c r="H192" s="52"/>
      <c r="I192" s="52"/>
      <c r="J192" s="52"/>
      <c r="K192" s="52"/>
    </row>
    <row r="193" spans="3:11" x14ac:dyDescent="0.25">
      <c r="C193" s="53"/>
      <c r="D193" s="53"/>
      <c r="E193" s="53"/>
      <c r="F193" s="53"/>
      <c r="G193" s="53"/>
      <c r="H193" s="52"/>
      <c r="I193" s="52"/>
      <c r="J193" s="52"/>
      <c r="K193" s="52"/>
    </row>
    <row r="194" spans="3:11" x14ac:dyDescent="0.25">
      <c r="C194" s="53"/>
      <c r="D194" s="53"/>
      <c r="E194" s="53"/>
      <c r="F194" s="53"/>
      <c r="G194" s="53"/>
      <c r="H194" s="52"/>
      <c r="I194" s="52"/>
      <c r="J194" s="52"/>
      <c r="K194" s="52"/>
    </row>
    <row r="195" spans="3:11" x14ac:dyDescent="0.25">
      <c r="C195" s="53"/>
      <c r="D195" s="53"/>
      <c r="E195" s="53"/>
      <c r="F195" s="53"/>
      <c r="G195" s="53"/>
      <c r="H195" s="52"/>
      <c r="I195" s="52"/>
      <c r="J195" s="52"/>
      <c r="K195" s="52"/>
    </row>
    <row r="196" spans="3:11" x14ac:dyDescent="0.25">
      <c r="C196" s="53"/>
      <c r="D196" s="53"/>
      <c r="E196" s="53"/>
      <c r="F196" s="53"/>
      <c r="G196" s="53"/>
      <c r="H196" s="52"/>
      <c r="I196" s="52"/>
      <c r="J196" s="52"/>
      <c r="K196" s="52"/>
    </row>
    <row r="197" spans="3:11" x14ac:dyDescent="0.25">
      <c r="C197" s="53"/>
      <c r="D197" s="53"/>
      <c r="E197" s="53"/>
      <c r="F197" s="53"/>
      <c r="G197" s="53"/>
      <c r="H197" s="52"/>
      <c r="I197" s="52"/>
      <c r="J197" s="52"/>
      <c r="K197" s="52"/>
    </row>
    <row r="198" spans="3:11" x14ac:dyDescent="0.25">
      <c r="C198" s="53"/>
      <c r="D198" s="53"/>
      <c r="E198" s="53"/>
      <c r="F198" s="53"/>
      <c r="G198" s="53"/>
      <c r="H198" s="52"/>
      <c r="I198" s="52"/>
      <c r="J198" s="52"/>
      <c r="K198" s="52"/>
    </row>
    <row r="199" spans="3:11" x14ac:dyDescent="0.25">
      <c r="C199" s="53"/>
      <c r="D199" s="53"/>
      <c r="E199" s="53"/>
      <c r="F199" s="53"/>
      <c r="G199" s="53"/>
      <c r="H199" s="52"/>
      <c r="I199" s="52"/>
      <c r="J199" s="52"/>
      <c r="K199" s="52"/>
    </row>
    <row r="200" spans="3:11" x14ac:dyDescent="0.25">
      <c r="C200" s="53"/>
      <c r="D200" s="53"/>
      <c r="E200" s="53"/>
      <c r="F200" s="53"/>
      <c r="G200" s="53"/>
      <c r="H200" s="52"/>
      <c r="I200" s="52"/>
      <c r="J200" s="52"/>
      <c r="K200" s="52"/>
    </row>
    <row r="201" spans="3:11" x14ac:dyDescent="0.25">
      <c r="I201"/>
      <c r="J201"/>
      <c r="K201"/>
    </row>
    <row r="202" spans="3:11" x14ac:dyDescent="0.25">
      <c r="I202"/>
      <c r="J202"/>
      <c r="K202"/>
    </row>
    <row r="203" spans="3:11" x14ac:dyDescent="0.25">
      <c r="I203"/>
      <c r="J203"/>
      <c r="K203"/>
    </row>
    <row r="204" spans="3:11" x14ac:dyDescent="0.25">
      <c r="I204"/>
      <c r="J204"/>
      <c r="K204"/>
    </row>
    <row r="205" spans="3:11" x14ac:dyDescent="0.25">
      <c r="I205"/>
      <c r="J205"/>
      <c r="K205"/>
    </row>
    <row r="206" spans="3:11" x14ac:dyDescent="0.25">
      <c r="I206"/>
      <c r="J206"/>
      <c r="K206"/>
    </row>
    <row r="207" spans="3:11" x14ac:dyDescent="0.25">
      <c r="I207"/>
      <c r="J207"/>
      <c r="K207"/>
    </row>
    <row r="208" spans="3:11" x14ac:dyDescent="0.25">
      <c r="I208"/>
      <c r="J208"/>
      <c r="K208"/>
    </row>
  </sheetData>
  <sortState xmlns:xlrd2="http://schemas.microsoft.com/office/spreadsheetml/2017/richdata2" ref="H90:J167">
    <sortCondition ref="J90:J167"/>
    <sortCondition ref="I90:I167"/>
  </sortState>
  <mergeCells count="1">
    <mergeCell ref="M3:O3"/>
  </mergeCells>
  <pageMargins left="0.7" right="0.7" top="0.75" bottom="0.75" header="0.3" footer="0.3"/>
  <pageSetup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5C31-F3E4-42CF-AD32-5A6FCB66E606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87"/>
  <sheetViews>
    <sheetView topLeftCell="A268" workbookViewId="0">
      <selection activeCell="A287" sqref="A287:AD287"/>
    </sheetView>
  </sheetViews>
  <sheetFormatPr defaultRowHeight="12.5" x14ac:dyDescent="0.25"/>
  <sheetData>
    <row r="1" spans="1:32" x14ac:dyDescent="0.25">
      <c r="A1" t="s">
        <v>48</v>
      </c>
      <c r="B1" t="s">
        <v>144</v>
      </c>
      <c r="C1">
        <f>'April 7 24 payroll'!AD4</f>
        <v>0</v>
      </c>
      <c r="D1" s="3">
        <f>'April 7 24 payroll'!AE4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+(J1*D1)+(O1*E1)+(V1*'April 7 24 payroll'!$AF$3)+W1</f>
        <v>0</v>
      </c>
      <c r="Y1" t="s">
        <v>170</v>
      </c>
      <c r="Z1" s="8"/>
      <c r="AA1" s="3"/>
      <c r="AC1" s="9"/>
    </row>
    <row r="2" spans="1:32" x14ac:dyDescent="0.25">
      <c r="A2" t="s">
        <v>167</v>
      </c>
      <c r="B2" t="s">
        <v>123</v>
      </c>
      <c r="C2">
        <v>8</v>
      </c>
      <c r="D2" s="3">
        <f>+'April 7 24 payroll'!$AE$2</f>
        <v>45</v>
      </c>
      <c r="E2" s="3">
        <f>+'April 7 24 payroll'!$AF$2</f>
        <v>35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+(J2*D2)+(O2*E2)+(V2*'April 7 24 payroll'!$AF$3)+W2</f>
        <v>0</v>
      </c>
      <c r="Y2" t="s">
        <v>115</v>
      </c>
      <c r="Z2" s="1"/>
      <c r="AA2" s="8"/>
    </row>
    <row r="3" spans="1:32" x14ac:dyDescent="0.25">
      <c r="A3" t="s">
        <v>180</v>
      </c>
      <c r="B3" t="s">
        <v>123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+(J3*D3)+(O3*E3)+(V3*'April 7 24 payroll'!$AF$3)+W3</f>
        <v>0</v>
      </c>
      <c r="Y3" t="s">
        <v>115</v>
      </c>
      <c r="Z3" s="1"/>
      <c r="AA3" s="8"/>
    </row>
    <row r="4" spans="1:32" x14ac:dyDescent="0.25">
      <c r="A4" t="s">
        <v>240</v>
      </c>
      <c r="B4" t="s">
        <v>191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+(J4*D4)+(O4*E4)+(V4*'April 7 24 payroll'!$AF$3)+W4</f>
        <v>0</v>
      </c>
      <c r="Y4" t="s">
        <v>115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+'April 7 24 payroll'!$AE$2</f>
        <v>45</v>
      </c>
      <c r="E5" s="3">
        <f>+'April 7 24 payroll'!$AF$2</f>
        <v>35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+(J5*D5)+(O5*E5)+(V5*'April 7 24 payroll'!$AF$3)+W5</f>
        <v>0</v>
      </c>
      <c r="Y5" t="s">
        <v>115</v>
      </c>
      <c r="Z5" s="8"/>
      <c r="AA5" s="3"/>
      <c r="AB5" s="4"/>
      <c r="AC5" s="3"/>
      <c r="AD5" s="3"/>
    </row>
    <row r="6" spans="1:32" x14ac:dyDescent="0.25">
      <c r="A6" t="s">
        <v>195</v>
      </c>
      <c r="B6" t="s">
        <v>196</v>
      </c>
      <c r="C6">
        <v>8</v>
      </c>
      <c r="D6" s="3">
        <f>+'April 7 24 payroll'!$AE$2</f>
        <v>45</v>
      </c>
      <c r="E6" s="3">
        <f>+'April 7 24 payroll'!$AF$2</f>
        <v>35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+(J6*D6)+(O6*E6)+(V6*'April 7 24 payroll'!$AF$3)+W6</f>
        <v>0</v>
      </c>
      <c r="Y6" t="s">
        <v>199</v>
      </c>
      <c r="Z6" s="1"/>
      <c r="AA6" s="8"/>
      <c r="AB6" s="4"/>
      <c r="AC6" s="3"/>
    </row>
    <row r="7" spans="1:32" x14ac:dyDescent="0.25">
      <c r="A7" t="s">
        <v>120</v>
      </c>
      <c r="B7" t="s">
        <v>94</v>
      </c>
      <c r="C7">
        <v>8</v>
      </c>
      <c r="D7" s="3">
        <v>29</v>
      </c>
      <c r="E7" s="3">
        <f>+'April 7 24 payroll'!$AF$2</f>
        <v>35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+(J7*D7)+(O7*E7)+(V7*'April 7 24 payroll'!$AF$3)+W7</f>
        <v>0</v>
      </c>
      <c r="Y7" t="s">
        <v>115</v>
      </c>
      <c r="Z7" s="3" t="s">
        <v>298</v>
      </c>
      <c r="AC7" s="9"/>
    </row>
    <row r="8" spans="1:32" x14ac:dyDescent="0.25">
      <c r="A8" t="s">
        <v>238</v>
      </c>
      <c r="B8" t="s">
        <v>239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+(J8*D8)+(O8*E8)+(V8*'April 7 24 payroll'!$AF$3)+W8</f>
        <v>0</v>
      </c>
      <c r="Y8" t="s">
        <v>115</v>
      </c>
      <c r="Z8" s="1"/>
      <c r="AA8" s="3"/>
      <c r="AB8" s="1"/>
    </row>
    <row r="9" spans="1:32" x14ac:dyDescent="0.25">
      <c r="A9" t="s">
        <v>132</v>
      </c>
      <c r="B9" t="s">
        <v>35</v>
      </c>
      <c r="C9">
        <v>8</v>
      </c>
      <c r="D9" s="3">
        <f>+'April 7 24 payroll'!$AE$2</f>
        <v>45</v>
      </c>
      <c r="E9" s="3">
        <f>+'April 7 24 payroll'!$AF$2</f>
        <v>35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+(J9*D9)+(O9*E9)+(V9*'April 7 24 payroll'!$AF$3)+W9</f>
        <v>0</v>
      </c>
      <c r="Y9" t="s">
        <v>115</v>
      </c>
      <c r="Z9" s="3"/>
      <c r="AA9" s="3"/>
    </row>
    <row r="10" spans="1:32" x14ac:dyDescent="0.25">
      <c r="A10" t="s">
        <v>233</v>
      </c>
      <c r="B10" t="s">
        <v>234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+(J10*D10)+(O10*E10)+(V10*'April 7 24 payroll'!$AF$3)+W10</f>
        <v>0</v>
      </c>
      <c r="Y10" s="11" t="s">
        <v>170</v>
      </c>
      <c r="Z10" s="1"/>
      <c r="AA10" s="8"/>
      <c r="AB10" s="4"/>
      <c r="AC10" s="3"/>
    </row>
    <row r="11" spans="1:32" x14ac:dyDescent="0.25">
      <c r="A11" t="s">
        <v>66</v>
      </c>
      <c r="B11" t="s">
        <v>268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+(J11*D11)+(O11*E11)+(V11*'April 7 24 payroll'!$AF$3)+W11</f>
        <v>0</v>
      </c>
      <c r="Y11" t="s">
        <v>115</v>
      </c>
      <c r="AA11" s="8"/>
      <c r="AC11" s="9"/>
    </row>
    <row r="12" spans="1:32" x14ac:dyDescent="0.25">
      <c r="A12" t="s">
        <v>236</v>
      </c>
      <c r="B12" t="s">
        <v>237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+(J12*D12)+(O12*E12)+(V12*'April 7 24 payroll'!$AF$3)+W12</f>
        <v>0</v>
      </c>
      <c r="Y12" t="s">
        <v>115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+(J13*D13)+(O13*E13)+(V13*'April 7 24 payroll'!$AF$3)+W13</f>
        <v>0</v>
      </c>
      <c r="Y13" t="s">
        <v>115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+'April 7 24 payroll'!$AE$2</f>
        <v>45</v>
      </c>
      <c r="E14" s="3">
        <f>+'April 7 24 payroll'!$AF$2</f>
        <v>35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+(J14*D14)+(O14*E14)+(V14*'April 7 24 payroll'!$AF$3)+W14</f>
        <v>0</v>
      </c>
      <c r="Y14" t="s">
        <v>115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166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+(J15*D15)+(O15*E15)+(V15*'April 7 24 payroll'!$AF$3)+W15</f>
        <v>0</v>
      </c>
      <c r="Y15" t="s">
        <v>115</v>
      </c>
      <c r="Z15" s="1"/>
      <c r="AA15" s="8"/>
      <c r="AC15" s="9"/>
    </row>
    <row r="16" spans="1:32" x14ac:dyDescent="0.25">
      <c r="A16" t="s">
        <v>218</v>
      </c>
      <c r="B16" t="s">
        <v>219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+(J16*D16)+(O16*E16)+(V16*'April 7 24 payroll'!$AF$3)+W16</f>
        <v>0</v>
      </c>
      <c r="Y16" t="s">
        <v>115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'April 7 24 payroll'!AD2</f>
        <v>0</v>
      </c>
      <c r="D17" s="3">
        <f>'April 7 24 payroll'!AE2</f>
        <v>45</v>
      </c>
      <c r="E17" s="3">
        <f>'April 7 24 payroll'!AF2</f>
        <v>35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+(J17*D17)+(O17*E17)+(V17*'April 7 24 payroll'!$AF$3)+W17</f>
        <v>0</v>
      </c>
      <c r="Y17" t="s">
        <v>115</v>
      </c>
      <c r="Z17" s="8"/>
      <c r="AA17" s="3"/>
      <c r="AB17" s="1"/>
      <c r="AC17" s="3"/>
      <c r="AD17" s="1"/>
    </row>
    <row r="18" spans="1:36" x14ac:dyDescent="0.25">
      <c r="A18" t="s">
        <v>260</v>
      </c>
      <c r="B18" t="s">
        <v>261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+(J18*D18)+(O18*E18)+(V18*'April 7 24 payroll'!$AF$3)+W18</f>
        <v>0</v>
      </c>
      <c r="Y18" t="s">
        <v>115</v>
      </c>
      <c r="Z18" s="8"/>
      <c r="AA18" s="8"/>
      <c r="AB18" s="4"/>
      <c r="AC18" s="3"/>
      <c r="AD18" s="10"/>
    </row>
    <row r="19" spans="1:36" x14ac:dyDescent="0.25">
      <c r="A19" t="s">
        <v>120</v>
      </c>
      <c r="B19" t="s">
        <v>276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+(J19*D19)+(O19*E19)+(V19*'April 7 24 payroll'!$AF$3)+W19</f>
        <v>0</v>
      </c>
      <c r="Y19" t="s">
        <v>115</v>
      </c>
    </row>
    <row r="20" spans="1:36" x14ac:dyDescent="0.25">
      <c r="A20" t="s">
        <v>274</v>
      </c>
      <c r="B20" t="s">
        <v>275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+(J20*D20)+(O20*E20)+(V20*'April 7 24 payroll'!$AF$3)+W20</f>
        <v>0</v>
      </c>
      <c r="Y20" t="s">
        <v>115</v>
      </c>
      <c r="Z20" s="8"/>
      <c r="AA20" s="3"/>
      <c r="AC20" s="3"/>
    </row>
    <row r="21" spans="1:36" x14ac:dyDescent="0.25">
      <c r="A21" t="s">
        <v>159</v>
      </c>
      <c r="B21" t="s">
        <v>160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+(J21*D21)+(O21*E21)+(V21*'April 7 24 payroll'!$AF$3)+W21</f>
        <v>0</v>
      </c>
      <c r="Y21" t="s">
        <v>115</v>
      </c>
      <c r="Z21" s="1"/>
      <c r="AA21" s="3"/>
      <c r="AB21" s="4"/>
      <c r="AC21" s="3"/>
      <c r="AJ21" s="9"/>
    </row>
    <row r="22" spans="1:36" x14ac:dyDescent="0.25">
      <c r="A22" t="s">
        <v>258</v>
      </c>
      <c r="B22" t="s">
        <v>269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+(J22*D22)+(O22*E22)+(V22*'April 7 24 payroll'!$AF$3)+W22</f>
        <v>0</v>
      </c>
      <c r="Y22" t="s">
        <v>115</v>
      </c>
      <c r="AA22" s="8"/>
      <c r="AB22" s="4"/>
      <c r="AC22" s="3"/>
    </row>
    <row r="23" spans="1:36" x14ac:dyDescent="0.25">
      <c r="A23" t="s">
        <v>211</v>
      </c>
      <c r="B23" t="s">
        <v>210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+(J23*D23)+(O23*E23)+(V23*'April 7 24 payroll'!$AF$3)+W23</f>
        <v>0</v>
      </c>
      <c r="Y23" t="s">
        <v>115</v>
      </c>
      <c r="Z23" s="1"/>
      <c r="AA23" s="3"/>
      <c r="AB23" s="1"/>
      <c r="AC23" s="3"/>
      <c r="AD23" s="1"/>
    </row>
    <row r="24" spans="1:36" x14ac:dyDescent="0.25">
      <c r="A24" t="s">
        <v>207</v>
      </c>
      <c r="B24" t="s">
        <v>253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+(J24*D24)+(O24*E24)+(V24*'April 7 24 payroll'!$AF$3)+W24</f>
        <v>0</v>
      </c>
      <c r="Y24" t="s">
        <v>115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+'April 7 24 payroll'!$AE$2</f>
        <v>45</v>
      </c>
      <c r="E25" s="3">
        <f>+'April 7 24 payroll'!$AF$2</f>
        <v>35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+(J25*D25)+(O25*E25)+(V25*'April 7 24 payroll'!$AF$3)+W25</f>
        <v>0</v>
      </c>
      <c r="Y25" t="s">
        <v>115</v>
      </c>
      <c r="Z25" s="1"/>
      <c r="AA25" s="3"/>
      <c r="AC25" s="3"/>
    </row>
    <row r="26" spans="1:36" x14ac:dyDescent="0.25">
      <c r="A26" t="s">
        <v>134</v>
      </c>
      <c r="B26" t="s">
        <v>133</v>
      </c>
      <c r="C26">
        <v>8</v>
      </c>
      <c r="D26" s="3">
        <f>+'April 7 24 payroll'!$AE$2</f>
        <v>45</v>
      </c>
      <c r="E26" s="3">
        <f>+'April 7 24 payroll'!$AF$2</f>
        <v>35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+(J26*D26)+(O26*E26)+(V26*'April 7 24 payroll'!$AF$3)+W26</f>
        <v>0</v>
      </c>
      <c r="Y26" t="s">
        <v>115</v>
      </c>
      <c r="Z26" s="1"/>
      <c r="AA26" s="3"/>
      <c r="AB26" s="4"/>
      <c r="AC26" s="3"/>
    </row>
    <row r="27" spans="1:36" x14ac:dyDescent="0.25">
      <c r="A27" t="s">
        <v>202</v>
      </c>
      <c r="B27" t="s">
        <v>203</v>
      </c>
      <c r="C27">
        <v>8</v>
      </c>
      <c r="D27" s="3">
        <f>+'April 7 24 payroll'!$AE$2</f>
        <v>45</v>
      </c>
      <c r="E27" s="3">
        <f>+'April 7 24 payroll'!$AF$2</f>
        <v>35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+(J27*D27)+(O27*E27)+(V27*'April 7 24 payroll'!$AF$3)+W27</f>
        <v>0</v>
      </c>
      <c r="Y27" t="s">
        <v>115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+'April 7 24 payroll'!$AE$2</f>
        <v>45</v>
      </c>
      <c r="E28" s="3">
        <f>+'April 7 24 payroll'!$AF$2</f>
        <v>35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+(J28*D28)+(O28*E28)+(V28*'April 7 24 payroll'!$AF$3)+W28</f>
        <v>0</v>
      </c>
      <c r="Y28" t="s">
        <v>115</v>
      </c>
      <c r="Z28" s="1"/>
      <c r="AA28" s="3"/>
    </row>
    <row r="29" spans="1:36" x14ac:dyDescent="0.25">
      <c r="A29" t="s">
        <v>18</v>
      </c>
      <c r="B29" t="s">
        <v>164</v>
      </c>
      <c r="C29">
        <v>8</v>
      </c>
      <c r="D29" s="3">
        <f>+'April 7 24 payroll'!$AE$2</f>
        <v>45</v>
      </c>
      <c r="E29" s="3">
        <f>+'April 7 24 payroll'!$AF$2</f>
        <v>35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+(J29*D29)+(O29*E29)+(V29*'April 7 24 payroll'!$AF$3)+W29</f>
        <v>0</v>
      </c>
      <c r="Y29" t="s">
        <v>115</v>
      </c>
    </row>
    <row r="30" spans="1:36" x14ac:dyDescent="0.25">
      <c r="A30" t="s">
        <v>38</v>
      </c>
      <c r="B30" t="s">
        <v>63</v>
      </c>
      <c r="C30">
        <v>8</v>
      </c>
      <c r="D30" s="3">
        <f>+'April 7 24 payroll'!$AE$2</f>
        <v>45</v>
      </c>
      <c r="E30" s="3">
        <f>+'April 7 24 payroll'!$AF$2</f>
        <v>35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+(J30*D30)+(O30*E30)+(V30*'April 7 24 payroll'!$AF$3)+W30</f>
        <v>0</v>
      </c>
      <c r="Y30" t="s">
        <v>115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+'April 7 24 payroll'!$AE$2</f>
        <v>45</v>
      </c>
      <c r="E31" s="3">
        <f>+'April 7 24 payroll'!$AF$2</f>
        <v>35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+(J31*D31)+(O31*E31)+(V31*'April 7 24 payroll'!$AF$3)+W31</f>
        <v>0</v>
      </c>
      <c r="Y31" t="s">
        <v>115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+(J32*D32)+(O32*E32)+(V32*'April 7 24 payroll'!$AF$3)+W32</f>
        <v>0</v>
      </c>
      <c r="Y32" t="s">
        <v>115</v>
      </c>
      <c r="Z32" s="1"/>
      <c r="AA32" s="8"/>
      <c r="AB32" s="4"/>
      <c r="AC32" s="3"/>
      <c r="AD32" s="1"/>
    </row>
    <row r="33" spans="1:36" x14ac:dyDescent="0.25">
      <c r="A33" t="s">
        <v>225</v>
      </c>
      <c r="B33" t="s">
        <v>228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+(J33*D33)+(O33*E33)+(V33*'April 7 24 payroll'!$AF$3)+W33</f>
        <v>0</v>
      </c>
      <c r="Y33" t="s">
        <v>115</v>
      </c>
      <c r="Z33" s="1"/>
      <c r="AA33" s="3"/>
      <c r="AC33" s="3"/>
      <c r="AD33" s="3"/>
    </row>
    <row r="34" spans="1:36" x14ac:dyDescent="0.25">
      <c r="A34" t="s">
        <v>305</v>
      </c>
      <c r="B34" t="s">
        <v>292</v>
      </c>
      <c r="C34">
        <v>8</v>
      </c>
      <c r="D34" s="3">
        <f>+'April 7 24 payroll'!$AE$2</f>
        <v>45</v>
      </c>
      <c r="E34" s="3">
        <f>+'April 7 24 payroll'!$AF$2</f>
        <v>35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+(J34*D34)+(O34*E34)+(V34*'April 7 24 payroll'!$AF$3)+W34</f>
        <v>0</v>
      </c>
      <c r="Y34" t="s">
        <v>306</v>
      </c>
      <c r="Z34" s="1"/>
    </row>
    <row r="35" spans="1:36" x14ac:dyDescent="0.25">
      <c r="A35" t="s">
        <v>301</v>
      </c>
      <c r="B35" t="s">
        <v>302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+(J35*D35)+(O35*E35)+(V35*'April 7 24 payroll'!$AF$3)+W35</f>
        <v>0</v>
      </c>
      <c r="Y35" t="s">
        <v>115</v>
      </c>
      <c r="Z35" s="1"/>
      <c r="AA35" s="3"/>
      <c r="AC35" s="3"/>
    </row>
    <row r="36" spans="1:36" x14ac:dyDescent="0.25">
      <c r="A36" t="s">
        <v>246</v>
      </c>
      <c r="B36" t="s">
        <v>247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+(J36*D36)+(O36*E36)+(V36*'April 7 24 payroll'!$AF$3)+W36</f>
        <v>0</v>
      </c>
      <c r="Y36" t="s">
        <v>115</v>
      </c>
      <c r="Z36" s="1"/>
      <c r="AA36" s="8"/>
      <c r="AC36" s="3"/>
    </row>
    <row r="37" spans="1:36" x14ac:dyDescent="0.25">
      <c r="A37" t="s">
        <v>122</v>
      </c>
      <c r="B37" t="s">
        <v>297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+(J37*D37)+(O37*E37)+(V37*'April 7 24 payroll'!$AF$3)+W37</f>
        <v>0</v>
      </c>
      <c r="Y37" s="11" t="s">
        <v>170</v>
      </c>
      <c r="Z37" s="1"/>
      <c r="AA37" s="3"/>
      <c r="AC37" s="3"/>
    </row>
    <row r="38" spans="1:36" x14ac:dyDescent="0.25">
      <c r="A38" t="s">
        <v>230</v>
      </c>
      <c r="B38" t="s">
        <v>231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+(J38*D38)+(O38*E38)+(V38*'April 7 24 payroll'!$AF$3)+W38</f>
        <v>0</v>
      </c>
      <c r="Y38" t="s">
        <v>115</v>
      </c>
      <c r="Z38" s="8"/>
      <c r="AA38" s="3"/>
    </row>
    <row r="39" spans="1:36" x14ac:dyDescent="0.25">
      <c r="A39" t="s">
        <v>213</v>
      </c>
      <c r="B39" t="s">
        <v>186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+(J39*D39)+(O39*E39)+(V39*'April 7 24 payroll'!$AF$3)+W39</f>
        <v>0</v>
      </c>
      <c r="Y39" t="s">
        <v>115</v>
      </c>
      <c r="Z39" s="1"/>
      <c r="AA39" s="8"/>
      <c r="AC39" s="3"/>
    </row>
    <row r="40" spans="1:36" x14ac:dyDescent="0.25">
      <c r="A40" t="s">
        <v>34</v>
      </c>
      <c r="B40" t="s">
        <v>119</v>
      </c>
      <c r="C40">
        <v>6</v>
      </c>
      <c r="D40" s="3">
        <f>+'April 7 24 payroll'!$AE$4</f>
        <v>0</v>
      </c>
      <c r="E40" s="3">
        <f>+'April 7 24 payroll'!$AF$4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+(J40*D40)+(O40*E40)+(V40*'April 7 24 payroll'!$AF$3)+W40</f>
        <v>0</v>
      </c>
      <c r="Y40" t="s">
        <v>115</v>
      </c>
      <c r="Z40" s="1"/>
      <c r="AA40" s="8"/>
      <c r="AB40" s="4"/>
      <c r="AC40" s="3"/>
      <c r="AJ40" s="9"/>
    </row>
    <row r="41" spans="1:36" x14ac:dyDescent="0.25">
      <c r="A41" t="s">
        <v>287</v>
      </c>
      <c r="B41" t="s">
        <v>188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+(J41*D41)+(O41*E41)+(V41*'April 7 24 payroll'!$AF$3)+W41</f>
        <v>0</v>
      </c>
      <c r="Y41" t="s">
        <v>115</v>
      </c>
      <c r="Z41" s="1"/>
      <c r="AA41" s="1"/>
    </row>
    <row r="42" spans="1:36" x14ac:dyDescent="0.25">
      <c r="A42" t="s">
        <v>197</v>
      </c>
      <c r="B42" t="s">
        <v>188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+(J42*D42)+(O42*E42)+(V42*'April 7 24 payroll'!$AF$3)+W42</f>
        <v>0</v>
      </c>
      <c r="Y42" t="s">
        <v>115</v>
      </c>
      <c r="Z42" s="8"/>
      <c r="AA42" s="1"/>
    </row>
    <row r="43" spans="1:36" x14ac:dyDescent="0.25">
      <c r="A43" t="s">
        <v>187</v>
      </c>
      <c r="B43" t="s">
        <v>188</v>
      </c>
      <c r="C43">
        <v>8</v>
      </c>
      <c r="D43" s="3">
        <f>+'April 7 24 payroll'!$AE$2</f>
        <v>45</v>
      </c>
      <c r="E43" s="3">
        <f>+'April 7 24 payroll'!$AF$2</f>
        <v>35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+(J43*D43)+(O43*E43)+(V43*'April 7 24 payroll'!$AF$3)+W43</f>
        <v>0</v>
      </c>
      <c r="Y43" t="s">
        <v>115</v>
      </c>
      <c r="Z43" s="1"/>
      <c r="AA43" s="1"/>
    </row>
    <row r="44" spans="1:36" x14ac:dyDescent="0.25">
      <c r="A44" t="s">
        <v>220</v>
      </c>
      <c r="B44" t="s">
        <v>188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+(J44*D44)+(O44*E44)+(V44*'April 7 24 payroll'!$AF$3)+W44</f>
        <v>0</v>
      </c>
      <c r="Y44" t="s">
        <v>115</v>
      </c>
      <c r="Z44" s="1"/>
    </row>
    <row r="45" spans="1:36" x14ac:dyDescent="0.25">
      <c r="A45" t="s">
        <v>279</v>
      </c>
      <c r="B45" t="s">
        <v>237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+(J45*D45)+(O45*E45)+(V45*'April 7 24 payroll'!$AF$3)+W45</f>
        <v>0</v>
      </c>
      <c r="Y45" t="s">
        <v>115</v>
      </c>
      <c r="Z45" s="1"/>
      <c r="AA45" s="1"/>
      <c r="AB45" s="4"/>
      <c r="AC45" s="3"/>
    </row>
    <row r="46" spans="1:36" x14ac:dyDescent="0.25">
      <c r="A46" t="s">
        <v>127</v>
      </c>
      <c r="B46" t="s">
        <v>128</v>
      </c>
      <c r="C46">
        <v>6</v>
      </c>
      <c r="D46" s="3">
        <f>+'April 7 24 payroll'!$AE$4</f>
        <v>0</v>
      </c>
      <c r="E46" s="3">
        <f>+'April 7 24 payroll'!$AF$4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+(J46*D46)+(O46*E46)+(V46*'April 7 24 payroll'!$AF$3)+W46</f>
        <v>0</v>
      </c>
      <c r="Y46" t="s">
        <v>115</v>
      </c>
      <c r="AA46" s="1"/>
      <c r="AB46" s="8"/>
      <c r="AC46" s="3"/>
    </row>
    <row r="47" spans="1:36" x14ac:dyDescent="0.25">
      <c r="A47" t="s">
        <v>124</v>
      </c>
      <c r="B47" t="s">
        <v>125</v>
      </c>
      <c r="C47">
        <v>8</v>
      </c>
      <c r="D47" s="3">
        <f>+'April 7 24 payroll'!$AE$2</f>
        <v>45</v>
      </c>
      <c r="E47" s="3">
        <f>+'April 7 24 payroll'!$AF$2</f>
        <v>35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+(J47*D47)+(O47*E47)+(V47*'April 7 24 payroll'!$AF$3)+W47</f>
        <v>0</v>
      </c>
      <c r="Y47" t="s">
        <v>115</v>
      </c>
      <c r="Z47" s="1"/>
      <c r="AA47" s="1"/>
      <c r="AB47" s="1"/>
      <c r="AC47" s="3"/>
    </row>
    <row r="48" spans="1:36" x14ac:dyDescent="0.25">
      <c r="A48" t="s">
        <v>165</v>
      </c>
      <c r="B48" t="s">
        <v>212</v>
      </c>
      <c r="C48">
        <v>8</v>
      </c>
      <c r="D48" s="3">
        <f>+'April 7 24 payroll'!$AE$2</f>
        <v>45</v>
      </c>
      <c r="E48" s="3">
        <f>+'April 7 24 payroll'!$AF$2</f>
        <v>35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+(J48*D48)+(O48*E48)+(V48*'April 7 24 payroll'!$AF$3)+W48</f>
        <v>0</v>
      </c>
      <c r="Y48" t="s">
        <v>115</v>
      </c>
      <c r="Z48" s="1"/>
      <c r="AA48" s="1"/>
      <c r="AB48" s="4"/>
      <c r="AC48" s="3"/>
      <c r="AD48" s="5"/>
    </row>
    <row r="49" spans="1:33" x14ac:dyDescent="0.25">
      <c r="A49" t="s">
        <v>303</v>
      </c>
      <c r="B49" t="s">
        <v>304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+(J49*D49)+(O49*E49)+(V49*'April 7 24 payroll'!$AF$3)+W49</f>
        <v>0</v>
      </c>
      <c r="Y49" t="s">
        <v>115</v>
      </c>
      <c r="Z49" s="1"/>
      <c r="AA49" s="3"/>
      <c r="AB49" s="1"/>
      <c r="AC49" s="3"/>
    </row>
    <row r="50" spans="1:33" x14ac:dyDescent="0.25">
      <c r="A50" t="s">
        <v>250</v>
      </c>
      <c r="B50" t="s">
        <v>158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+(J50*D50)+(O50*E50)+(V50*'April 7 24 payroll'!$AF$3)+W50</f>
        <v>0</v>
      </c>
      <c r="Y50" t="s">
        <v>115</v>
      </c>
      <c r="Z50" s="1"/>
      <c r="AA50" s="8"/>
      <c r="AB50" s="1"/>
      <c r="AC50" s="3"/>
      <c r="AD50" s="1"/>
    </row>
    <row r="51" spans="1:33" x14ac:dyDescent="0.25">
      <c r="A51" t="s">
        <v>157</v>
      </c>
      <c r="B51" t="s">
        <v>158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+(J51*D51)+(O51*E51)+(V51*'April 7 24 payroll'!$AF$3)+W51</f>
        <v>0</v>
      </c>
      <c r="Y51" t="s">
        <v>115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129</v>
      </c>
      <c r="C52">
        <v>8</v>
      </c>
      <c r="D52" s="3">
        <f>+'April 7 24 payroll'!$AE$2</f>
        <v>45</v>
      </c>
      <c r="E52" s="3">
        <f>+'April 7 24 payroll'!$AF$2</f>
        <v>35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+(J52*D52)+(O52*E52)+(V52*'April 7 24 payroll'!$AF$3)+W52</f>
        <v>0</v>
      </c>
      <c r="Y52" t="s">
        <v>115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+'April 7 24 payroll'!#REF!</f>
        <v>#REF!</v>
      </c>
      <c r="E53" s="3" t="e">
        <f>+'April 7 24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+(J53*D53)+(O53*E53)+(V53*'April 7 24 payroll'!$AF$3)+W53</f>
        <v>#REF!</v>
      </c>
      <c r="Y53" t="s">
        <v>115</v>
      </c>
      <c r="Z53" s="1"/>
      <c r="AA53" s="3"/>
      <c r="AC53" s="3"/>
    </row>
    <row r="54" spans="1:33" x14ac:dyDescent="0.25">
      <c r="A54" t="s">
        <v>279</v>
      </c>
      <c r="B54" t="s">
        <v>309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+(J54*D54)+(O54*E54)+(V54*'April 7 24 payroll'!$AF$3)+W54</f>
        <v>0</v>
      </c>
      <c r="Y54" t="s">
        <v>115</v>
      </c>
      <c r="Z54" s="1">
        <v>42811</v>
      </c>
      <c r="AA54" s="8" t="s">
        <v>355</v>
      </c>
      <c r="AC54" s="3">
        <f>+X54</f>
        <v>0</v>
      </c>
      <c r="AG54" s="3"/>
    </row>
    <row r="55" spans="1:33" x14ac:dyDescent="0.25">
      <c r="A55" t="s">
        <v>310</v>
      </c>
      <c r="B55" t="s">
        <v>311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+(J55*D55)+(O55*E55)+(V55*'April 7 24 payroll'!$AF$3)+W55</f>
        <v>0</v>
      </c>
      <c r="Y55" s="13" t="s">
        <v>115</v>
      </c>
      <c r="Z55" s="8"/>
      <c r="AA55" s="3" t="s">
        <v>356</v>
      </c>
      <c r="AC55" s="3">
        <v>0</v>
      </c>
    </row>
    <row r="56" spans="1:33" x14ac:dyDescent="0.25">
      <c r="A56" t="s">
        <v>310</v>
      </c>
      <c r="B56" t="s">
        <v>312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+(J56*D56)+(O56*E56)+(V56*'April 7 24 payroll'!$AF$3)+W56</f>
        <v>0</v>
      </c>
      <c r="Y56" t="s">
        <v>115</v>
      </c>
      <c r="Z56" s="1"/>
      <c r="AA56" s="3"/>
      <c r="AC56" s="3"/>
    </row>
    <row r="57" spans="1:33" x14ac:dyDescent="0.25">
      <c r="A57" t="s">
        <v>192</v>
      </c>
      <c r="B57" t="s">
        <v>252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+(J57*D57)+(O57*E57)+(V57*'April 7 24 payroll'!$AF$3)+W57</f>
        <v>0</v>
      </c>
      <c r="Y57" s="11" t="s">
        <v>322</v>
      </c>
      <c r="Z57" s="1"/>
      <c r="AA57" s="3" t="s">
        <v>355</v>
      </c>
      <c r="AC57" s="3">
        <f>+X57</f>
        <v>0</v>
      </c>
    </row>
    <row r="58" spans="1:33" x14ac:dyDescent="0.25">
      <c r="A58" t="s">
        <v>331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+(J58*D58)+(O58*E58)+(V58*'April 7 24 payroll'!$AF$3)+W58</f>
        <v>0</v>
      </c>
      <c r="Y58" s="11" t="s">
        <v>322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139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+(J59*D59)+(O59*E59)+(V59*'April 7 24 payroll'!$AF$3)+W59</f>
        <v>0</v>
      </c>
      <c r="Y59" s="11" t="s">
        <v>322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249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+(J60*D60)+(O60*E60)+(V60*'April 7 24 payroll'!$AF$3)+W60</f>
        <v>0</v>
      </c>
      <c r="Y60" t="s">
        <v>115</v>
      </c>
      <c r="Z60" s="1"/>
      <c r="AA60" s="3"/>
      <c r="AB60" s="1"/>
      <c r="AC60" s="3"/>
      <c r="AD60" s="1"/>
    </row>
    <row r="61" spans="1:33" x14ac:dyDescent="0.25">
      <c r="A61" t="s">
        <v>307</v>
      </c>
      <c r="B61" t="s">
        <v>317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+(J61*D61)+(O61*E61)+(V61*'April 7 24 payroll'!$AF$3)+W61</f>
        <v>0</v>
      </c>
      <c r="Y61" s="11" t="s">
        <v>322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+(J62*D62)+(O62*E62)+(V62*'April 7 24 payroll'!$AF$3)+W62</f>
        <v>0</v>
      </c>
      <c r="Y62" s="11" t="s">
        <v>322</v>
      </c>
      <c r="Z62" s="8"/>
      <c r="AA62" s="8"/>
      <c r="AB62" s="4"/>
      <c r="AC62" s="3">
        <f>+X62</f>
        <v>0</v>
      </c>
    </row>
    <row r="63" spans="1:33" x14ac:dyDescent="0.25">
      <c r="A63" t="s">
        <v>332</v>
      </c>
      <c r="B63" t="s">
        <v>333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+(J63*D63)+(O63*E63)+(V63*'April 7 24 payroll'!$AF$3)+W63</f>
        <v>0</v>
      </c>
      <c r="Y63" s="11" t="s">
        <v>322</v>
      </c>
      <c r="Z63" s="8"/>
      <c r="AA63" s="8"/>
      <c r="AB63" s="4"/>
      <c r="AC63" s="3">
        <v>0</v>
      </c>
      <c r="AD63" s="1"/>
    </row>
    <row r="64" spans="1:33" x14ac:dyDescent="0.25">
      <c r="A64" t="s">
        <v>323</v>
      </c>
      <c r="B64" t="s">
        <v>324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+(J64*D64)+(O64*E64)+(V64*'April 7 24 payroll'!$AF$3)+W64</f>
        <v>0</v>
      </c>
      <c r="Y64" s="11" t="s">
        <v>322</v>
      </c>
      <c r="Z64" s="8"/>
      <c r="AA64" s="3"/>
      <c r="AB64" s="4"/>
      <c r="AC64" s="3">
        <f>+X64</f>
        <v>0</v>
      </c>
    </row>
    <row r="65" spans="1:34" x14ac:dyDescent="0.25">
      <c r="A65" t="s">
        <v>307</v>
      </c>
      <c r="B65" t="s">
        <v>308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+(J65*D65)+(O65*E65)+(V65*'April 7 24 payroll'!$AF$3)+W65</f>
        <v>0</v>
      </c>
      <c r="Y65" s="11" t="s">
        <v>322</v>
      </c>
      <c r="Z65" s="1"/>
      <c r="AA65" s="8" t="s">
        <v>355</v>
      </c>
      <c r="AB65" s="4"/>
      <c r="AC65" s="3"/>
      <c r="AD65" s="1"/>
    </row>
    <row r="66" spans="1:34" x14ac:dyDescent="0.25">
      <c r="A66" s="11" t="s">
        <v>177</v>
      </c>
      <c r="B66" t="s">
        <v>362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+(J66*D66)+(O66*E66)+(V66*'April 7 24 payroll'!$AF$3)+W66</f>
        <v>0</v>
      </c>
      <c r="Y66" t="s">
        <v>115</v>
      </c>
      <c r="Z66" s="8"/>
      <c r="AA66" s="3"/>
      <c r="AB66" s="1"/>
      <c r="AC66" s="3"/>
    </row>
    <row r="67" spans="1:34" x14ac:dyDescent="0.25">
      <c r="A67" s="11" t="s">
        <v>352</v>
      </c>
      <c r="B67" t="s">
        <v>325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+(J67*D67)+(O67*E67)+(V67*'April 7 24 payroll'!$AF$3)+W67</f>
        <v>0</v>
      </c>
      <c r="Y67" s="14" t="s">
        <v>170</v>
      </c>
      <c r="Z67" s="8"/>
      <c r="AA67" s="3"/>
      <c r="AC67" s="3">
        <v>0</v>
      </c>
    </row>
    <row r="68" spans="1:34" x14ac:dyDescent="0.25">
      <c r="A68" s="11" t="s">
        <v>303</v>
      </c>
      <c r="B68" t="s">
        <v>304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+(J68*D68)+(O68*E68)+(V68*'April 7 24 payroll'!$AF$3)+W68</f>
        <v>0</v>
      </c>
      <c r="Y68" t="s">
        <v>115</v>
      </c>
      <c r="Z68" s="1"/>
      <c r="AA68" s="8"/>
      <c r="AC68" s="3"/>
    </row>
    <row r="69" spans="1:34" x14ac:dyDescent="0.25">
      <c r="A69" s="16" t="s">
        <v>254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+(J69*D69)+(O69*E69)+(W69*'April 7 24 payroll'!$AF$3)+X69</f>
        <v>0</v>
      </c>
      <c r="Z69" s="16" t="s">
        <v>115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190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+(J70*D70)+(O70*E70)+(W70*'April 7 24 payroll'!$AF$3)+X70</f>
        <v>0</v>
      </c>
      <c r="Z70" s="16" t="s">
        <v>115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+(J71*D71)+(O71*E71)+(W71*'April 7 24 payroll'!$AF$3)+X71</f>
        <v>0</v>
      </c>
      <c r="Z71" s="16" t="s">
        <v>115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+(J72*D72)+(O72*E72)+(W72*'April 7 24 payroll'!$AF$3)+X72</f>
        <v>0</v>
      </c>
      <c r="Z72" s="16" t="s">
        <v>115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216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+(J73*D73)+(O73*E73)+(W73*'April 7 24 payroll'!$AF$3)+X73</f>
        <v>0</v>
      </c>
      <c r="Z73" s="16" t="s">
        <v>170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338</v>
      </c>
      <c r="B74" s="16" t="s">
        <v>214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+(J74*D74)+(O74*E74)+(W74*'April 7 24 payroll'!$AF$3)+X74</f>
        <v>0</v>
      </c>
      <c r="Z74" s="16" t="s">
        <v>115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367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+(J75*D75)+(O75*E75)+(W75*'April 7 24 payroll'!$AF$3)+X75</f>
        <v>0</v>
      </c>
      <c r="Z75" s="16" t="s">
        <v>115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339</v>
      </c>
      <c r="B76" s="16" t="s">
        <v>208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+(J76*D76)+(O76*E76)+(W76*'April 7 24 payroll'!$AF$3)+X76</f>
        <v>0</v>
      </c>
      <c r="Z76" s="16" t="s">
        <v>115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+(J77*D77)+(O77*E77)+(W77*'April 7 24 payroll'!$AF$3)+X77</f>
        <v>0</v>
      </c>
      <c r="Z77" s="16" t="s">
        <v>115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283</v>
      </c>
      <c r="B79" s="16" t="s">
        <v>189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+(J79*D79)+(O79*E79)+(W79*'April 7 24 payroll'!$AF$3)+X79</f>
        <v>0</v>
      </c>
      <c r="Z79" s="16" t="s">
        <v>115</v>
      </c>
      <c r="AA79" s="15"/>
      <c r="AB79" s="16"/>
      <c r="AC79" s="16"/>
      <c r="AD79" s="18"/>
      <c r="AE79" s="16"/>
    </row>
    <row r="80" spans="1:34" x14ac:dyDescent="0.25">
      <c r="A80" s="16" t="s">
        <v>337</v>
      </c>
      <c r="B80" s="16" t="s">
        <v>189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+(J80*D80)+(O80*E80)+(W80*'April 7 24 payroll'!$AF$3)+X80</f>
        <v>0</v>
      </c>
      <c r="Z80" s="16" t="s">
        <v>115</v>
      </c>
      <c r="AA80" s="15"/>
      <c r="AB80" s="16"/>
      <c r="AC80" s="16"/>
      <c r="AD80" s="16"/>
      <c r="AE80" s="16"/>
    </row>
    <row r="81" spans="1:35" x14ac:dyDescent="0.25">
      <c r="A81" s="16" t="s">
        <v>284</v>
      </c>
      <c r="B81" s="16" t="s">
        <v>189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+(J81*D81)+(O81*E81)+(W81*'April 7 24 payroll'!$AF$3)+X81</f>
        <v>0</v>
      </c>
      <c r="Z81" s="16" t="s">
        <v>115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378</v>
      </c>
      <c r="B83" s="16" t="s">
        <v>370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+(J83*D83)+(O83*E83)+(W83*'April 7 24 payroll'!$AF$3)+X83</f>
        <v>0</v>
      </c>
      <c r="Z83" s="16" t="s">
        <v>170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350</v>
      </c>
      <c r="B84" s="16" t="s">
        <v>351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+(J84*D84)+(O84*E84)+(W84*'April 7 24 payroll'!$AF$3)+X84</f>
        <v>0</v>
      </c>
      <c r="Z84" s="16" t="s">
        <v>170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131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+(J85*D85)+(O85*E85)+(W85*'April 7 24 payroll'!$AF$3)+X85</f>
        <v>0</v>
      </c>
      <c r="Z85" s="16" t="s">
        <v>115</v>
      </c>
      <c r="AA85" s="15"/>
      <c r="AB85" s="18"/>
    </row>
    <row r="86" spans="1:35" x14ac:dyDescent="0.25">
      <c r="A86" s="16" t="s">
        <v>75</v>
      </c>
      <c r="B86" s="16" t="s">
        <v>292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+(J86*D86)+(O86*E86)+(W86*'April 7 24 payroll'!$AF$3)+X86</f>
        <v>0</v>
      </c>
      <c r="Z86" s="16" t="s">
        <v>115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184</v>
      </c>
      <c r="B87" s="16" t="s">
        <v>326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+(J87*D87)+(O87*E87)+(W87*'April 7 24 payroll'!$AF$3)+X87</f>
        <v>0</v>
      </c>
      <c r="Z87" s="16" t="s">
        <v>115</v>
      </c>
      <c r="AA87" s="15"/>
      <c r="AB87" s="18"/>
      <c r="AC87" s="15"/>
      <c r="AD87" s="18"/>
      <c r="AE87" s="16"/>
    </row>
    <row r="88" spans="1:35" x14ac:dyDescent="0.25">
      <c r="A88" s="16" t="s">
        <v>161</v>
      </c>
      <c r="B88" s="16" t="s">
        <v>162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+(J88*D88)+(O88*E88)+(W88*'April 7 24 payroll'!$AF$3)+X88</f>
        <v>0</v>
      </c>
      <c r="Z88" s="25" t="s">
        <v>170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204</v>
      </c>
      <c r="B89" s="16" t="s">
        <v>205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+(J89*D89)+(O89*E89)+(W89*'April 7 24 payroll'!$AF$3)+X89</f>
        <v>0</v>
      </c>
      <c r="Z89" s="16" t="s">
        <v>115</v>
      </c>
      <c r="AA89" s="15"/>
      <c r="AB89" s="16"/>
      <c r="AC89" s="16"/>
      <c r="AD89" s="18"/>
      <c r="AE89" s="16"/>
    </row>
    <row r="90" spans="1:35" x14ac:dyDescent="0.25">
      <c r="A90" s="16" t="s">
        <v>327</v>
      </c>
      <c r="B90" s="16" t="s">
        <v>325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+(J90*D90)+(O90*E90)+(W90*'April 7 24 payroll'!$AF$3)+X90</f>
        <v>0</v>
      </c>
      <c r="Z90" s="16" t="s">
        <v>115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171</v>
      </c>
      <c r="C91" s="16">
        <v>8</v>
      </c>
      <c r="D91" s="18">
        <f>+'April 7 24 payroll'!$AE$2</f>
        <v>45</v>
      </c>
      <c r="E91" s="18">
        <f>+'April 7 24 payroll'!$AF$2</f>
        <v>35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+(J91*D91)+(O91*E91)+(W91*'April 7 24 payroll'!$AF$3)+X91</f>
        <v>0</v>
      </c>
      <c r="Z91" s="16" t="s">
        <v>115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271</v>
      </c>
      <c r="B92" s="16" t="s">
        <v>267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+(J92*D92)+(O92*E92)+(W92*'April 7 24 payroll'!$AF$3)+X92</f>
        <v>0</v>
      </c>
      <c r="Z92" s="16" t="s">
        <v>115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376</v>
      </c>
      <c r="B93" s="16" t="s">
        <v>377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+(J93*D93)+(O93*E93)+(W93*'April 7 24 payroll'!$AF$3)+X93</f>
        <v>0</v>
      </c>
      <c r="Z93" s="16" t="s">
        <v>170</v>
      </c>
      <c r="AA93" s="15"/>
      <c r="AB93" s="22"/>
      <c r="AC93" s="24"/>
    </row>
    <row r="94" spans="1:35" x14ac:dyDescent="0.25">
      <c r="A94" s="16" t="s">
        <v>224</v>
      </c>
      <c r="B94" s="16" t="s">
        <v>374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+(J94*D94)+(O94*E94)+(W94*'April 7 24 payroll'!$AF$3)+X94</f>
        <v>0</v>
      </c>
      <c r="Z94" s="16" t="s">
        <v>170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167</v>
      </c>
      <c r="B95" s="16" t="s">
        <v>227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+(J95*D95)+(O95*E95)+(W95*'April 7 24 payroll'!$AF$3)+X95</f>
        <v>0</v>
      </c>
      <c r="Z95" s="16" t="s">
        <v>115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226</v>
      </c>
      <c r="B96" s="16" t="s">
        <v>227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+(J96*D96)+(O96*E96)+(W96*'April 7 24 payroll'!$AF$3)+X96</f>
        <v>0</v>
      </c>
      <c r="Z96" s="16" t="s">
        <v>115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336</v>
      </c>
      <c r="B98" s="16" t="s">
        <v>143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+(J98*D98)+(O98*E98)+(W98*'April 7 24 payroll'!$AF$3)+X98</f>
        <v>0</v>
      </c>
      <c r="Z98" s="16" t="s">
        <v>115</v>
      </c>
      <c r="AA98" s="22"/>
      <c r="AB98" s="18"/>
      <c r="AC98" s="24"/>
    </row>
    <row r="99" spans="1:37" x14ac:dyDescent="0.25">
      <c r="A99" s="16" t="s">
        <v>44</v>
      </c>
      <c r="B99" s="16" t="s">
        <v>349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+(J99*D99)+(O99*E99)+(W99*'April 7 24 payroll'!$AF$3)+X99</f>
        <v>0</v>
      </c>
      <c r="Z99" s="16" t="s">
        <v>115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360</v>
      </c>
      <c r="B100" s="16" t="s">
        <v>361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+(J100*D100)+(O100*E100)+(W100*'April 7 24 payroll'!$AF$3)+X100</f>
        <v>0</v>
      </c>
      <c r="Z100" s="16" t="s">
        <v>328</v>
      </c>
      <c r="AA100" s="22"/>
      <c r="AB100" s="18"/>
      <c r="AC100" s="15"/>
    </row>
    <row r="101" spans="1:37" x14ac:dyDescent="0.25">
      <c r="A101" s="16" t="s">
        <v>272</v>
      </c>
      <c r="B101" s="16" t="s">
        <v>313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+(J101*D101)+(O101*E101)+(W101*'April 7 24 payroll'!$AF$3)+X101</f>
        <v>0</v>
      </c>
      <c r="Z101" s="27" t="s">
        <v>328</v>
      </c>
      <c r="AA101" s="15"/>
      <c r="AB101" s="18"/>
      <c r="AC101" s="16"/>
    </row>
    <row r="102" spans="1:37" x14ac:dyDescent="0.25">
      <c r="A102" s="27" t="s">
        <v>281</v>
      </c>
      <c r="B102" s="16" t="s">
        <v>282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+(J102*D102)+(O102*E102)+(W102*'April 7 24 payroll'!$AF$3)+X102</f>
        <v>0</v>
      </c>
      <c r="Z102" s="16" t="s">
        <v>115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+(J103*D103)+(O103*E103)+(W103*'April 7 24 payroll'!$AF$3)+X103</f>
        <v>0</v>
      </c>
      <c r="Z103" s="16" t="s">
        <v>115</v>
      </c>
      <c r="AA103" s="15"/>
      <c r="AB103" s="22"/>
    </row>
    <row r="104" spans="1:37" x14ac:dyDescent="0.25">
      <c r="A104" s="16" t="s">
        <v>299</v>
      </c>
      <c r="B104" s="16" t="s">
        <v>217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+(J104*D104)+(O104*E104)+(W104*'April 7 24 payroll'!$AF$3)+X104</f>
        <v>0</v>
      </c>
      <c r="Z104" s="16" t="s">
        <v>115</v>
      </c>
      <c r="AA104" s="15"/>
      <c r="AB104" s="22"/>
    </row>
    <row r="105" spans="1:37" x14ac:dyDescent="0.25">
      <c r="A105" s="27" t="s">
        <v>350</v>
      </c>
      <c r="B105" s="16" t="s">
        <v>363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+(J105*D105)+(O105*E105)+(W105*'April 7 24 payroll'!$AF$3)+X105</f>
        <v>0</v>
      </c>
      <c r="Z105" s="16" t="s">
        <v>170</v>
      </c>
      <c r="AA105" s="22"/>
      <c r="AB105" s="22"/>
      <c r="AC105" s="24"/>
      <c r="AD105" s="18"/>
      <c r="AE105" s="28"/>
    </row>
    <row r="106" spans="1:37" x14ac:dyDescent="0.25">
      <c r="A106" s="16" t="s">
        <v>116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+(J106*D106)+(O106*E106)+(W106*'April 7 24 payroll'!$AF$3)+X106</f>
        <v>0</v>
      </c>
      <c r="Z106" s="16" t="s">
        <v>115</v>
      </c>
      <c r="AA106" s="15"/>
      <c r="AB106" s="22"/>
      <c r="AC106" s="15"/>
      <c r="AD106" s="18"/>
      <c r="AE106" s="15"/>
    </row>
    <row r="107" spans="1:37" x14ac:dyDescent="0.25">
      <c r="A107" s="16" t="s">
        <v>260</v>
      </c>
      <c r="B107" s="16" t="s">
        <v>261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+(J107*D107)+(O107*E107)+(W107*'April 7 24 payroll'!$AF$3)+X107</f>
        <v>0</v>
      </c>
      <c r="Z107" s="16" t="s">
        <v>354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+(J108*D108)+(O108*E108)+(W108*'April 7 24 payroll'!$AF$3)+X108</f>
        <v>0</v>
      </c>
      <c r="Z108" s="16" t="s">
        <v>115</v>
      </c>
      <c r="AA108" s="15"/>
      <c r="AB108" s="22"/>
      <c r="AC108" s="24"/>
    </row>
    <row r="109" spans="1:37" x14ac:dyDescent="0.25">
      <c r="A109" s="16" t="s">
        <v>381</v>
      </c>
      <c r="B109" s="16" t="s">
        <v>382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+(J109*D109)+(O109*E109)+(W109*'April 7 24 payroll'!$AF$3)+X109</f>
        <v>0</v>
      </c>
      <c r="Z109" s="16" t="s">
        <v>115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258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+(J110*D110)+(O110*E110)+(W110*'April 7 24 payroll'!$AF$3)+X110</f>
        <v>0</v>
      </c>
      <c r="Z110" s="16" t="s">
        <v>115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+(J111*D111)+(O111*E111)+(W111*'April 7 24 payroll'!$AF$3)+X111</f>
        <v>0</v>
      </c>
      <c r="Z111" s="16" t="s">
        <v>115</v>
      </c>
      <c r="AA111" s="15"/>
      <c r="AB111" s="22"/>
      <c r="AC111" s="16"/>
    </row>
    <row r="112" spans="1:37" x14ac:dyDescent="0.25">
      <c r="A112" s="16" t="s">
        <v>343</v>
      </c>
      <c r="B112" s="16" t="s">
        <v>273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+(J112*D112)+(O112*E112)+(W112*'April 7 24 payroll'!$AF$3)+X112</f>
        <v>0</v>
      </c>
      <c r="Z112" s="16" t="s">
        <v>115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379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+(J113*D113)+(O113*E113)+(W113*'April 7 24 payroll'!$AF$3)+X113</f>
        <v>0</v>
      </c>
      <c r="Z113" s="16" t="s">
        <v>115</v>
      </c>
      <c r="AA113" s="22"/>
      <c r="AB113" s="18"/>
      <c r="AC113" s="24"/>
    </row>
    <row r="114" spans="1:34" x14ac:dyDescent="0.25">
      <c r="A114" s="16" t="s">
        <v>344</v>
      </c>
      <c r="B114" s="16" t="s">
        <v>342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+(J114*D114)+(O114*E114)+(W114*'April 7 24 payroll'!$AF$3)+X114</f>
        <v>0</v>
      </c>
      <c r="Z114" s="16" t="s">
        <v>115</v>
      </c>
      <c r="AA114" s="15"/>
      <c r="AB114" s="18"/>
      <c r="AC114" s="16"/>
    </row>
    <row r="115" spans="1:34" x14ac:dyDescent="0.25">
      <c r="A115" s="16" t="s">
        <v>184</v>
      </c>
      <c r="B115" s="16" t="s">
        <v>185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+(J115*D115)+(O115*E115)+(W115*'April 7 24 payroll'!$AF$3)+X115</f>
        <v>0</v>
      </c>
      <c r="Z115" s="16" t="s">
        <v>115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+(J116*D116)+(O116*E116)+(W116*'April 7 24 payroll'!$AF$3)+X116</f>
        <v>0</v>
      </c>
      <c r="Z116" s="16" t="s">
        <v>115</v>
      </c>
      <c r="AA116" s="15"/>
      <c r="AB116" s="22"/>
    </row>
    <row r="117" spans="1:34" x14ac:dyDescent="0.25">
      <c r="A117" s="16" t="s">
        <v>251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+(J117*D117)+(O117*E117)+(W117*'April 7 24 payroll'!$AF$3)+X117</f>
        <v>0</v>
      </c>
      <c r="Z117" s="16" t="s">
        <v>115</v>
      </c>
      <c r="AA117" s="22"/>
      <c r="AB117" s="22"/>
    </row>
    <row r="118" spans="1:34" x14ac:dyDescent="0.25">
      <c r="A118" s="16" t="s">
        <v>262</v>
      </c>
      <c r="B118" s="16" t="s">
        <v>263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+(J118*D118)+(O118*E118)+(W118*'April 7 24 payroll'!$AF$3)+X118</f>
        <v>0</v>
      </c>
      <c r="Z118" s="16" t="s">
        <v>115</v>
      </c>
      <c r="AA118" s="15"/>
      <c r="AB118" s="18"/>
      <c r="AC118" s="15"/>
      <c r="AD118" s="18"/>
    </row>
    <row r="119" spans="1:34" x14ac:dyDescent="0.25">
      <c r="A119" s="16" t="s">
        <v>238</v>
      </c>
      <c r="B119" s="16" t="s">
        <v>366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+(J119*D119)+(O119*E119)+(W119*'April 7 24 payroll'!$AF$3)+X119</f>
        <v>0</v>
      </c>
      <c r="Z119" s="16" t="s">
        <v>115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291</v>
      </c>
      <c r="B120" s="16" t="s">
        <v>292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+(J120*D120)+(O120*E120)+(W120*'April 7 24 payroll'!$AF$3)+X120</f>
        <v>0</v>
      </c>
      <c r="Z120" t="s">
        <v>403</v>
      </c>
      <c r="AA120" s="15"/>
    </row>
    <row r="121" spans="1:34" x14ac:dyDescent="0.25">
      <c r="A121" s="16" t="s">
        <v>293</v>
      </c>
      <c r="B121" s="16" t="s">
        <v>292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+(J121*D121)+(O121*E121)+(W121*'April 7 24 payroll'!$AF$3)+X121</f>
        <v>0</v>
      </c>
      <c r="Z121" s="16" t="s">
        <v>115</v>
      </c>
      <c r="AA121" s="15"/>
    </row>
    <row r="122" spans="1:34" x14ac:dyDescent="0.25">
      <c r="A122" t="s">
        <v>226</v>
      </c>
      <c r="B122" t="s">
        <v>405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+(J122*D122)+(O122*E122)+(W122*'April 7 24 payroll'!$AF$3)+X122</f>
        <v>0</v>
      </c>
      <c r="Z122" t="s">
        <v>115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+(J123*D123)+(O123*E123)+(W123*'April 7 24 payroll'!$AF$3)+X123</f>
        <v>0</v>
      </c>
      <c r="Z123" s="16" t="s">
        <v>115</v>
      </c>
      <c r="AA123" s="15"/>
      <c r="AB123" s="18"/>
      <c r="AC123" s="16"/>
      <c r="AD123" s="18"/>
      <c r="AE123" s="16"/>
    </row>
    <row r="124" spans="1:34" x14ac:dyDescent="0.25">
      <c r="A124" s="16" t="s">
        <v>347</v>
      </c>
      <c r="B124" s="16" t="s">
        <v>348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+(J124*D124)+(O124*E124)+(W124*'April 7 24 payroll'!$AF$3)+X124</f>
        <v>0</v>
      </c>
      <c r="Z124" s="16" t="s">
        <v>115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+(J125*D125)+(O125*E125)+(W125*'April 7 24 payroll'!$AF$3)+X125</f>
        <v>0</v>
      </c>
      <c r="Z125" s="16" t="s">
        <v>115</v>
      </c>
      <c r="AA125" s="15"/>
      <c r="AB125" s="18"/>
      <c r="AC125" s="16"/>
      <c r="AD125" s="18"/>
      <c r="AE125" s="16"/>
    </row>
    <row r="126" spans="1:34" x14ac:dyDescent="0.25">
      <c r="A126" t="s">
        <v>394</v>
      </c>
      <c r="B126" t="s">
        <v>393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+(J126*D126)+(O126*E126)+(W126*'April 7 24 payroll'!$AF$3)+X126</f>
        <v>0</v>
      </c>
      <c r="Z126" s="11" t="s">
        <v>170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314</v>
      </c>
      <c r="B127" s="16" t="s">
        <v>315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+(J127*D127)+(O127*E127)+(W127*'April 7 24 payroll'!$AF$3)+X127</f>
        <v>0</v>
      </c>
      <c r="Z127" s="16" t="s">
        <v>115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316</v>
      </c>
      <c r="B128" s="16" t="s">
        <v>315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+(J128*D128)+(O128*E128)+(W128*'April 7 24 payroll'!$AF$3)+X128</f>
        <v>0</v>
      </c>
      <c r="Z128" s="16" t="s">
        <v>115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371</v>
      </c>
      <c r="B129" s="16" t="s">
        <v>372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+(J129*D129)+(O129*E129)+(W129*'April 7 24 payroll'!$AF$3)+X129</f>
        <v>0</v>
      </c>
      <c r="Z129" s="16" t="s">
        <v>115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399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+(J130*D130)+(O130*E130)+(W130*'April 7 24 payroll'!$AF$3)+X130</f>
        <v>0</v>
      </c>
      <c r="Z130" s="11" t="s">
        <v>170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321</v>
      </c>
      <c r="B131" s="16" t="s">
        <v>221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+(J131*D131)+(O131*E131)+(W131*'April 7 24 payroll'!$AF$3)+X131</f>
        <v>0</v>
      </c>
      <c r="Z131" s="16" t="s">
        <v>115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+(J132*D132)+(O132*E132)+(W132*'April 7 24 payroll'!$AF$3)+X132</f>
        <v>0</v>
      </c>
      <c r="Z132" s="16" t="s">
        <v>115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158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+(J133*D133)+(O133*E133)+(W133*'April 7 24 payroll'!$AF$3)+X133</f>
        <v>0</v>
      </c>
      <c r="Z133" s="16" t="s">
        <v>115</v>
      </c>
      <c r="AA133" s="15"/>
      <c r="AB133" s="3"/>
      <c r="AC133" s="24"/>
    </row>
    <row r="134" spans="1:33" x14ac:dyDescent="0.25">
      <c r="A134" t="s">
        <v>206</v>
      </c>
      <c r="B134" s="16" t="s">
        <v>176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+(J134*D134)+(O134*E134)+(W134*'April 7 24 payroll'!$AF$3)+X134</f>
        <v>0</v>
      </c>
      <c r="Z134" s="16" t="s">
        <v>200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217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+(J135*D135)+(O135*E135)+(W135*'April 7 24 payroll'!$AF$3)+X135</f>
        <v>0</v>
      </c>
      <c r="Z135" s="16" t="s">
        <v>115</v>
      </c>
      <c r="AA135" s="1"/>
      <c r="AB135" s="22"/>
      <c r="AC135" s="15"/>
      <c r="AD135" s="18"/>
      <c r="AE135" s="23"/>
    </row>
    <row r="136" spans="1:33" x14ac:dyDescent="0.25">
      <c r="A136" s="16" t="s">
        <v>295</v>
      </c>
      <c r="B136" s="16" t="s">
        <v>296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+(J136*D136)+(O136*E136)+(W136*'April 7 24 payroll'!$AF$3)+X136</f>
        <v>0</v>
      </c>
      <c r="Z136" s="16" t="s">
        <v>115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341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+(J137*D137)+(O137*E137)+(W137*'April 7 24 payroll'!$AF$3)+X137</f>
        <v>0</v>
      </c>
      <c r="Z137" t="s">
        <v>115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401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+(J138*D138)+(O138*E138)+(W138*'April 7 24 payroll'!$AF$3)+X138</f>
        <v>0</v>
      </c>
      <c r="Z138" s="25" t="s">
        <v>115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+(J139*D139)+(O139*E139)+(W139*'April 7 24 payroll'!$AF$3)+X139</f>
        <v>0</v>
      </c>
      <c r="Z139" s="16" t="s">
        <v>115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289</v>
      </c>
      <c r="B140" s="16" t="s">
        <v>290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+(J140*D140)+(O140*E140)+(W140*'April 7 24 payroll'!$AF$3)+X140</f>
        <v>0</v>
      </c>
      <c r="Z140" s="16" t="s">
        <v>115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359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+(J142*D142)+(O142*E142)+(W142*'April 7 24 payroll'!$AF$3)+X142</f>
        <v>0</v>
      </c>
      <c r="Z142" s="16" t="s">
        <v>115</v>
      </c>
      <c r="AA142" s="15"/>
      <c r="AB142" s="18"/>
      <c r="AC142" s="16"/>
      <c r="AD142" s="18"/>
    </row>
    <row r="143" spans="1:33" x14ac:dyDescent="0.25">
      <c r="A143" t="s">
        <v>397</v>
      </c>
      <c r="B143" t="s">
        <v>398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+(J143*D143)+(O143*E143)+(W143*'April 7 24 payroll'!$AF$3)+X143</f>
        <v>0</v>
      </c>
      <c r="Z143" t="s">
        <v>115</v>
      </c>
      <c r="AA143" s="15"/>
      <c r="AB143" s="22"/>
      <c r="AC143" s="16"/>
    </row>
    <row r="144" spans="1:33" x14ac:dyDescent="0.25">
      <c r="A144" t="s">
        <v>395</v>
      </c>
      <c r="B144" t="s">
        <v>396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+(J144*D144)+(O144*E144)+(W144*'April 7 24 payroll'!$AF$3)+X144</f>
        <v>0</v>
      </c>
      <c r="Z144" t="s">
        <v>115</v>
      </c>
      <c r="AA144" s="1"/>
      <c r="AB144" s="16"/>
      <c r="AC144" s="16"/>
      <c r="AD144" s="18"/>
    </row>
    <row r="145" spans="1:34" x14ac:dyDescent="0.25">
      <c r="A145" s="16" t="s">
        <v>320</v>
      </c>
      <c r="B145" s="16" t="s">
        <v>183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+(J145*D145)+(O145*E145)+(W145*'April 7 24 payroll'!$AF$3)+X145</f>
        <v>0</v>
      </c>
      <c r="Z145" s="16" t="s">
        <v>115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+(J146*D146)+(O146*E146)+(W146*'April 7 24 payroll'!$AF$3)+X146</f>
        <v>0</v>
      </c>
      <c r="Z146" s="16" t="s">
        <v>115</v>
      </c>
      <c r="AA146" s="15"/>
      <c r="AB146" s="22"/>
    </row>
    <row r="147" spans="1:34" x14ac:dyDescent="0.25">
      <c r="A147" s="16" t="s">
        <v>381</v>
      </c>
      <c r="B147" s="16" t="s">
        <v>382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+(J147*D147)+(O147*E147)+(W147*'April 7 24 payroll'!$AF$3)+X147</f>
        <v>0</v>
      </c>
      <c r="Z147" t="s">
        <v>115</v>
      </c>
      <c r="AA147" s="15"/>
      <c r="AB147" s="18"/>
      <c r="AC147" s="24"/>
    </row>
    <row r="148" spans="1:34" x14ac:dyDescent="0.25">
      <c r="A148" s="16" t="s">
        <v>177</v>
      </c>
      <c r="B148" s="16" t="s">
        <v>273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+(J148*D148)+(O148*E148)+(W148*'April 7 24 payroll'!$AF$3)+X148</f>
        <v>0</v>
      </c>
      <c r="Z148" s="16" t="s">
        <v>115</v>
      </c>
      <c r="AA148" s="22"/>
      <c r="AB148" s="18"/>
      <c r="AC148" s="24"/>
    </row>
    <row r="149" spans="1:34" x14ac:dyDescent="0.25">
      <c r="A149" t="s">
        <v>9</v>
      </c>
      <c r="B149" t="s">
        <v>431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+(J149*D149)+(O149*E149)+(W149*'April 7 24 payroll'!$AF$3)+X149</f>
        <v>0</v>
      </c>
      <c r="Z149" t="s">
        <v>115</v>
      </c>
      <c r="AA149" s="22"/>
      <c r="AB149" s="18"/>
      <c r="AC149" s="24"/>
    </row>
    <row r="150" spans="1:34" x14ac:dyDescent="0.25">
      <c r="A150" s="31" t="s">
        <v>310</v>
      </c>
      <c r="B150" s="31" t="s">
        <v>312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+(J150*D150)+(O150*E150)+(X150*'April 7 24 payroll'!$AF$3)+Y150</f>
        <v>0</v>
      </c>
      <c r="AA150" s="31" t="s">
        <v>115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318</v>
      </c>
      <c r="B151" t="s">
        <v>319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+(J151*D151)+(O151*E151)+(X151*'April 7 24 payroll'!$AF$3)+Y151</f>
        <v>0</v>
      </c>
      <c r="AA151" s="31" t="s">
        <v>115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291</v>
      </c>
      <c r="B152" s="31" t="s">
        <v>292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+(J152*D152)+(O152*E152)+(X152*'April 7 24 payroll'!$AF$3)+Y152</f>
        <v>0</v>
      </c>
      <c r="AA152" t="s">
        <v>115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293</v>
      </c>
      <c r="B153" s="31" t="s">
        <v>292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+(J153*D153)+(O153*E153)+(X153*'April 7 24 payroll'!$AF$3)+Y153</f>
        <v>0</v>
      </c>
      <c r="AA153" t="s">
        <v>115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439</v>
      </c>
      <c r="B154" s="31" t="s">
        <v>440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+(J154*D154)+(O154*E154)+(X154*'April 7 24 payroll'!$AF$3)+Y154</f>
        <v>0</v>
      </c>
      <c r="AA154" s="11" t="s">
        <v>170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443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+(J155*D155)+(O155*E155)+(X155*'April 7 24 payroll'!$AF$3)+Y155</f>
        <v>0</v>
      </c>
      <c r="AA155" s="11" t="s">
        <v>170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238</v>
      </c>
      <c r="B156" s="31" t="s">
        <v>384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+(J156*D156)+(O156*E156)+(X156*'April 7 24 payroll'!$AF$3)+Y156</f>
        <v>0</v>
      </c>
      <c r="AA156" s="31" t="s">
        <v>115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256</v>
      </c>
      <c r="B157" s="31" t="s">
        <v>257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+(J157*D157)+(O157*E157)+(X157*'April 7 24 payroll'!$AF$3)+Y157</f>
        <v>0</v>
      </c>
      <c r="AA157" s="31" t="s">
        <v>115</v>
      </c>
      <c r="AB157" s="15"/>
      <c r="AC157" s="18"/>
      <c r="AD157" s="16">
        <f t="shared" si="42"/>
        <v>0</v>
      </c>
    </row>
    <row r="158" spans="1:34" x14ac:dyDescent="0.25">
      <c r="A158" s="31" t="s">
        <v>441</v>
      </c>
      <c r="B158" s="31" t="s">
        <v>311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+(J158*D158)+(O158*E158)+(X158*'April 7 24 payroll'!$AF$3)+Y158</f>
        <v>0</v>
      </c>
      <c r="AA158" s="13" t="s">
        <v>115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242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+(J159*D159)+(O159*E159)+(X159*'April 7 24 payroll'!$AF$3)+Y159</f>
        <v>0</v>
      </c>
      <c r="AA159" s="31" t="s">
        <v>115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406</v>
      </c>
      <c r="B160" s="31" t="s">
        <v>407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+(J160*D160)+(O160*E160)+(X160*'April 7 24 payroll'!$AF$3)+Y160</f>
        <v>0</v>
      </c>
      <c r="AA160" s="11" t="s">
        <v>170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126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+(J161*D161)+(O161*E161)+(X161*'April 7 24 payroll'!$AF$3)+Y161</f>
        <v>0</v>
      </c>
      <c r="AA161" s="31" t="s">
        <v>115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350</v>
      </c>
      <c r="B162" s="31" t="s">
        <v>216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+(J162*D162)+(O162*E162)+(X162*'April 7 24 payroll'!$AF$3)+Y162</f>
        <v>0</v>
      </c>
      <c r="AA162" s="31" t="s">
        <v>115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153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+(J163*D163)+(O163*E163)+(X163*'April 7 24 payroll'!$AF$3)+Y163</f>
        <v>0</v>
      </c>
      <c r="AA163" s="31" t="s">
        <v>115</v>
      </c>
      <c r="AB163" s="15"/>
      <c r="AC163" s="22"/>
      <c r="AD163" s="16">
        <f t="shared" si="42"/>
        <v>0</v>
      </c>
    </row>
    <row r="164" spans="1:35" x14ac:dyDescent="0.25">
      <c r="A164" s="31" t="s">
        <v>385</v>
      </c>
      <c r="B164" s="31" t="s">
        <v>386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+(J164*D164)+(O164*E164)+(X164*'April 7 24 payroll'!$AF$3)+Y164</f>
        <v>0</v>
      </c>
      <c r="AA164" s="31" t="s">
        <v>115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133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+(J165*D165)+(O165*E165)+(X165*'April 7 24 payroll'!$AF$3)+Y165</f>
        <v>0</v>
      </c>
      <c r="AA165" s="31" t="s">
        <v>115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243</v>
      </c>
      <c r="B166" s="31" t="s">
        <v>244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+(J166*D166)+(O166*E166)+(X166*'April 7 24 payroll'!$AF$3)+Y166</f>
        <v>0</v>
      </c>
      <c r="AA166" s="31" t="s">
        <v>115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232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+(J167*D167)+(O167*E167)+(X167*'April 7 24 payroll'!$AF$3)+Y167</f>
        <v>0</v>
      </c>
      <c r="AA167" s="31" t="s">
        <v>115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428</v>
      </c>
      <c r="B168" s="31" t="s">
        <v>429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+(J168*D168)+(O168*E168)+(X168*'April 7 24 payroll'!$AF$3)+Y168</f>
        <v>0</v>
      </c>
      <c r="AA168" t="s">
        <v>170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444</v>
      </c>
      <c r="B169" t="s">
        <v>445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+(J169*D169)+(O169*E169)+(X169*'April 7 24 payroll'!$AF$3)+Y169</f>
        <v>0</v>
      </c>
      <c r="AA169" t="s">
        <v>170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127</v>
      </c>
      <c r="B170" t="s">
        <v>128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+(J170*D170)+(O170*E170)+(X170*'April 7 24 payroll'!$AF$3)+Y170</f>
        <v>0</v>
      </c>
      <c r="AA170" s="32" t="s">
        <v>170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139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+(J171*D171)+(O171*E171)+(X171*'April 7 24 payroll'!$AF$3)+Y171</f>
        <v>0</v>
      </c>
      <c r="AA171" s="31" t="s">
        <v>387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138</v>
      </c>
      <c r="B172" s="31" t="s">
        <v>139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+(J172*D172)+(O172*E172)+(X172*'April 7 24 payroll'!$AF$3)+Y172</f>
        <v>0</v>
      </c>
      <c r="AA172" s="31" t="s">
        <v>115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383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+(J173*D173)+(O173*E173)+(X173*'April 7 24 payroll'!$AF$3)+Y173</f>
        <v>0</v>
      </c>
      <c r="AA173" t="s">
        <v>115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+(J174*D174)+(O174*E174)+(X174*'April 7 24 payroll'!$AF$3)+Y174</f>
        <v>0</v>
      </c>
      <c r="AA174" s="31" t="s">
        <v>115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368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+(J175*D175)+(O175*E175)+(X175*'April 7 24 payroll'!$AF$3)+Y175</f>
        <v>0</v>
      </c>
      <c r="AA175" s="31" t="s">
        <v>115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141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+(J176*D176)+(O176*E176)+(X176*'April 7 24 payroll'!$AF$3)+Y176</f>
        <v>0</v>
      </c>
      <c r="AA176" t="s">
        <v>115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137</v>
      </c>
      <c r="B177" s="31" t="s">
        <v>255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+(J177*D177)+(O177*E177)+(X177*'April 7 24 payroll'!$AF$3)+Y177</f>
        <v>0</v>
      </c>
      <c r="AA177" s="31" t="s">
        <v>115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135</v>
      </c>
      <c r="B178" s="31" t="s">
        <v>136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+(J178*D178)+(O178*E178)+(X178*'April 7 24 payroll'!$AF$3)+Y178</f>
        <v>0</v>
      </c>
      <c r="AA178" s="31" t="s">
        <v>115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360</v>
      </c>
      <c r="B179" s="31" t="s">
        <v>361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+(J179*D179)+(O179*E179)+(X179*'April 7 24 payroll'!$AF$3)+Y179</f>
        <v>0</v>
      </c>
      <c r="AA179" t="s">
        <v>170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201</v>
      </c>
      <c r="B180" s="31" t="s">
        <v>175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+(J180*D180)+(O180*E180)+(X180*'April 7 24 payroll'!$AF$3)+Y180</f>
        <v>0</v>
      </c>
      <c r="AA180" t="s">
        <v>115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175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+(J181*D181)+(O181*E181)+(X181*'April 7 24 payroll'!$AF$3)+Y181</f>
        <v>0</v>
      </c>
      <c r="AA181" s="31" t="s">
        <v>115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+(J182*D182)+(O182*E182)+(X182*'April 7 24 payroll'!$AF$3)+Y182</f>
        <v>0</v>
      </c>
      <c r="AA182" s="1" t="s">
        <v>115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144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+(J183*D183)+(O183*E183)+(X183*'April 7 24 payroll'!$AF$3)+Y183</f>
        <v>0</v>
      </c>
      <c r="AA183" s="31" t="s">
        <v>115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414</v>
      </c>
      <c r="B184" s="31" t="s">
        <v>415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+(J184*D184)+(O184*E184)+(X184*'April 7 24 payroll'!$AF$3)+Y184</f>
        <v>0</v>
      </c>
      <c r="AA184" t="s">
        <v>115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+(J185*D185)+(O185*E185)+(X185*'April 7 24 payroll'!$AF$3)+Y185</f>
        <v>0</v>
      </c>
      <c r="AA185" s="31" t="s">
        <v>115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329</v>
      </c>
      <c r="B186" t="s">
        <v>330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+(J186*D186)+(O186*E186)+(X186*'April 7 24 payroll'!$AF$3)+Y186</f>
        <v>0</v>
      </c>
      <c r="AA186" s="31" t="s">
        <v>115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180</v>
      </c>
      <c r="B187" s="31" t="s">
        <v>123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+(J187*D187)+(O187*E187)+(X187*'April 7 24 payroll'!$AF$3)+Y187</f>
        <v>0</v>
      </c>
      <c r="AA187" s="31" t="s">
        <v>115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202</v>
      </c>
      <c r="B188" s="31" t="s">
        <v>424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+(J188*D188)+(O188*E188)+(X188*'April 7 24 payroll'!$AF$3)+Y188</f>
        <v>0</v>
      </c>
      <c r="AA188" t="s">
        <v>115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148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+(J189*D189)+(O189*E189)+(X189*'April 7 24 payroll'!$AF$3)+Y189</f>
        <v>0</v>
      </c>
      <c r="AA189" s="31" t="s">
        <v>115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404</v>
      </c>
      <c r="B190" s="31" t="s">
        <v>148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+(J190*D190)+(O190*E190)+(X190*'April 7 24 payroll'!$AF$3)+Y190</f>
        <v>0</v>
      </c>
      <c r="AA190" t="s">
        <v>115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174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+(J191*D191)+(O191*E191)+(X191*'April 7 24 payroll'!$AF$3)+Y191</f>
        <v>0</v>
      </c>
      <c r="AA191" s="31" t="s">
        <v>115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+Inactive!J278+Inactive!O278</f>
        <v>0</v>
      </c>
      <c r="AE192" s="18"/>
      <c r="AF192" s="15"/>
      <c r="AG192" s="16"/>
    </row>
    <row r="193" spans="1:33" x14ac:dyDescent="0.25">
      <c r="A193" s="31" t="s">
        <v>120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+(J193*D193)+(O193*E193)+(X193*'April 7 24 payroll'!$AF$3)+Y193</f>
        <v>0</v>
      </c>
      <c r="AA193" s="31" t="s">
        <v>115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357</v>
      </c>
      <c r="B194" s="31" t="s">
        <v>358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+(J194*D194)+(O194*E194)+(X194*'April 7 24 payroll'!$AF$3)+Y194</f>
        <v>0</v>
      </c>
      <c r="AA194" s="31" t="s">
        <v>115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402</v>
      </c>
      <c r="B195" t="s">
        <v>221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+(J195*D195)+(O195*E195)+(X195*'April 7 24 payroll'!$AF$3)+Y195</f>
        <v>0</v>
      </c>
      <c r="AA195" t="s">
        <v>115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167</v>
      </c>
      <c r="B196" s="31" t="s">
        <v>221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+(J196*D196)+(O196*E196)+(X196*'April 7 24 payroll'!$AF$3)+Y196</f>
        <v>0</v>
      </c>
      <c r="AA196" s="31" t="s">
        <v>115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+(J197*D197)+(O197*E197)+(X197*'April 7 24 payroll'!$AF$3)+Y197</f>
        <v>0</v>
      </c>
      <c r="AA197" s="31" t="s">
        <v>115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431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+(J198*D198)+(O198*E198)+(X198*'April 7 24 payroll'!$AF$3)+Y198</f>
        <v>0</v>
      </c>
      <c r="AA198" t="s">
        <v>115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182</v>
      </c>
      <c r="B199" s="31" t="s">
        <v>181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+(J199*D199)+(O199*E199)+(X199*'April 7 24 payroll'!$AF$3)+Y199</f>
        <v>0</v>
      </c>
      <c r="AA199" s="31" t="s">
        <v>115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181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+(J200*D200)+(O200*E200)+(X200*'April 7 24 payroll'!$AF$3)+Y200</f>
        <v>0</v>
      </c>
      <c r="AA200" t="s">
        <v>115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365</v>
      </c>
      <c r="B203" s="31" t="s">
        <v>276</v>
      </c>
    </row>
    <row r="204" spans="1:33" x14ac:dyDescent="0.25">
      <c r="A204" s="31" t="s">
        <v>380</v>
      </c>
      <c r="B204" s="31" t="s">
        <v>276</v>
      </c>
    </row>
    <row r="205" spans="1:33" x14ac:dyDescent="0.25">
      <c r="A205" s="31" t="s">
        <v>235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120</v>
      </c>
      <c r="B207" s="31" t="s">
        <v>94</v>
      </c>
    </row>
    <row r="208" spans="1:33" x14ac:dyDescent="0.25">
      <c r="A208" t="s">
        <v>303</v>
      </c>
      <c r="B208" t="s">
        <v>453</v>
      </c>
    </row>
    <row r="209" spans="1:27" x14ac:dyDescent="0.25">
      <c r="A209" s="31" t="s">
        <v>0</v>
      </c>
      <c r="B209" s="31" t="s">
        <v>434</v>
      </c>
    </row>
    <row r="210" spans="1:27" x14ac:dyDescent="0.25">
      <c r="A210" s="31" t="s">
        <v>178</v>
      </c>
      <c r="B210" s="31" t="s">
        <v>179</v>
      </c>
    </row>
    <row r="211" spans="1:27" x14ac:dyDescent="0.25">
      <c r="A211" s="31" t="s">
        <v>209</v>
      </c>
      <c r="B211" s="31" t="s">
        <v>179</v>
      </c>
    </row>
    <row r="212" spans="1:27" x14ac:dyDescent="0.25">
      <c r="A212" s="31" t="s">
        <v>238</v>
      </c>
      <c r="B212" s="31" t="s">
        <v>416</v>
      </c>
    </row>
    <row r="213" spans="1:27" x14ac:dyDescent="0.25">
      <c r="A213" s="31" t="s">
        <v>417</v>
      </c>
      <c r="B213" s="31" t="s">
        <v>418</v>
      </c>
    </row>
    <row r="214" spans="1:27" x14ac:dyDescent="0.25">
      <c r="A214" s="31" t="s">
        <v>419</v>
      </c>
      <c r="B214" s="31" t="s">
        <v>420</v>
      </c>
    </row>
    <row r="215" spans="1:27" x14ac:dyDescent="0.25">
      <c r="A215" t="s">
        <v>285</v>
      </c>
      <c r="B215" t="s">
        <v>286</v>
      </c>
    </row>
    <row r="216" spans="1:27" x14ac:dyDescent="0.25">
      <c r="A216" s="31" t="s">
        <v>410</v>
      </c>
      <c r="B216" s="31" t="s">
        <v>411</v>
      </c>
    </row>
    <row r="217" spans="1:27" x14ac:dyDescent="0.25">
      <c r="A217" s="31" t="s">
        <v>140</v>
      </c>
      <c r="B217" s="31" t="s">
        <v>71</v>
      </c>
    </row>
    <row r="218" spans="1:27" x14ac:dyDescent="0.25">
      <c r="A218" s="31" t="s">
        <v>248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115</v>
      </c>
      <c r="Y220" s="15"/>
      <c r="Z220" s="18"/>
      <c r="AA220" s="16"/>
    </row>
    <row r="221" spans="1:27" x14ac:dyDescent="0.25">
      <c r="A221" t="s">
        <v>430</v>
      </c>
      <c r="B221" t="s">
        <v>427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115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115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115</v>
      </c>
      <c r="Y223" s="22"/>
      <c r="Z223" s="18"/>
      <c r="AA223" s="16"/>
    </row>
    <row r="224" spans="1:27" x14ac:dyDescent="0.25">
      <c r="A224" t="s">
        <v>264</v>
      </c>
      <c r="B224" t="s">
        <v>335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364</v>
      </c>
      <c r="Y224" s="22"/>
      <c r="Z224" s="22"/>
      <c r="AA224" s="16"/>
    </row>
    <row r="225" spans="1:32" x14ac:dyDescent="0.25">
      <c r="A225" s="31" t="s">
        <v>320</v>
      </c>
      <c r="B225" s="31" t="s">
        <v>183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115</v>
      </c>
      <c r="AB225" s="15"/>
      <c r="AC225" s="18"/>
      <c r="AD225" s="16"/>
      <c r="AE225" s="18"/>
    </row>
    <row r="226" spans="1:32" x14ac:dyDescent="0.25">
      <c r="A226" s="31" t="s">
        <v>140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115</v>
      </c>
      <c r="AB226" s="15"/>
      <c r="AC226" s="22"/>
      <c r="AD226" s="16"/>
      <c r="AE226" s="18"/>
      <c r="AF226" s="16"/>
    </row>
    <row r="227" spans="1:32" x14ac:dyDescent="0.25">
      <c r="A227" t="s">
        <v>460</v>
      </c>
      <c r="B227" t="s">
        <v>461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115</v>
      </c>
      <c r="AB227" s="1"/>
      <c r="AC227" s="22"/>
      <c r="AD227" s="16"/>
      <c r="AE227" s="18"/>
      <c r="AF227" s="16"/>
    </row>
    <row r="228" spans="1:32" x14ac:dyDescent="0.25">
      <c r="A228" s="31" t="s">
        <v>230</v>
      </c>
      <c r="B228" s="31" t="s">
        <v>231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115</v>
      </c>
      <c r="AB228" s="15"/>
      <c r="AC228" s="18"/>
      <c r="AD228" s="16"/>
      <c r="AE228" s="18"/>
      <c r="AF228" s="16"/>
    </row>
    <row r="229" spans="1:32" x14ac:dyDescent="0.25">
      <c r="A229" t="s">
        <v>459</v>
      </c>
      <c r="B229" t="s">
        <v>186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115</v>
      </c>
      <c r="AB229" s="15"/>
      <c r="AC229" s="22"/>
      <c r="AD229" s="16"/>
    </row>
    <row r="230" spans="1:32" x14ac:dyDescent="0.25">
      <c r="A230" s="31" t="s">
        <v>464</v>
      </c>
      <c r="B230" s="31" t="s">
        <v>208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115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115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115</v>
      </c>
      <c r="AB232" s="15"/>
      <c r="AC232" s="22"/>
      <c r="AD232" s="16"/>
    </row>
    <row r="233" spans="1:32" x14ac:dyDescent="0.25">
      <c r="A233" s="31" t="s">
        <v>340</v>
      </c>
      <c r="B233" s="31" t="s">
        <v>353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115</v>
      </c>
      <c r="AB233" s="15"/>
      <c r="AC233" s="22"/>
      <c r="AD233" s="16"/>
    </row>
    <row r="234" spans="1:32" x14ac:dyDescent="0.25">
      <c r="A234" t="s">
        <v>449</v>
      </c>
      <c r="B234" t="s">
        <v>450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115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115</v>
      </c>
      <c r="AB235" s="22"/>
    </row>
    <row r="236" spans="1:32" x14ac:dyDescent="0.25">
      <c r="A236" t="s">
        <v>49</v>
      </c>
      <c r="B236" t="s">
        <v>454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115</v>
      </c>
      <c r="AB236" s="22"/>
    </row>
    <row r="237" spans="1:32" x14ac:dyDescent="0.25">
      <c r="A237" s="31" t="s">
        <v>85</v>
      </c>
      <c r="B237" s="31" t="s">
        <v>341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115</v>
      </c>
      <c r="AB237" s="8"/>
    </row>
    <row r="238" spans="1:32" x14ac:dyDescent="0.25">
      <c r="A238" s="31" t="s">
        <v>224</v>
      </c>
      <c r="B238" s="31" t="s">
        <v>374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170</v>
      </c>
      <c r="AB238" s="15"/>
    </row>
    <row r="239" spans="1:32" x14ac:dyDescent="0.25">
      <c r="A239" s="31" t="s">
        <v>14</v>
      </c>
      <c r="B239" s="31" t="s">
        <v>392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115</v>
      </c>
      <c r="AB239" s="15"/>
    </row>
    <row r="240" spans="1:32" x14ac:dyDescent="0.25">
      <c r="A240" s="31" t="s">
        <v>390</v>
      </c>
      <c r="B240" s="31" t="s">
        <v>392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115</v>
      </c>
      <c r="AB240" s="1"/>
      <c r="AC240" s="15"/>
      <c r="AD240" s="16"/>
      <c r="AE240" s="18"/>
    </row>
    <row r="241" spans="1:33" x14ac:dyDescent="0.25">
      <c r="A241" s="31" t="s">
        <v>193</v>
      </c>
      <c r="B241" s="31" t="s">
        <v>194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115</v>
      </c>
      <c r="AB241" s="15"/>
      <c r="AC241" s="15"/>
      <c r="AD241" s="16"/>
    </row>
    <row r="242" spans="1:33" x14ac:dyDescent="0.25">
      <c r="A242" s="31" t="s">
        <v>432</v>
      </c>
      <c r="B242" t="s">
        <v>423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115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371</v>
      </c>
      <c r="B243" s="31" t="s">
        <v>423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115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422</v>
      </c>
      <c r="B244" s="31" t="s">
        <v>423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115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125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115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283</v>
      </c>
      <c r="B246" s="31" t="s">
        <v>189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115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369</v>
      </c>
      <c r="B247" s="31" t="s">
        <v>370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115</v>
      </c>
      <c r="AB247" s="15"/>
      <c r="AC247" s="18"/>
      <c r="AD247" s="16"/>
    </row>
    <row r="248" spans="1:33" x14ac:dyDescent="0.25">
      <c r="A248" s="31" t="s">
        <v>378</v>
      </c>
      <c r="B248" s="31" t="s">
        <v>370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115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115</v>
      </c>
      <c r="AB249" s="22"/>
      <c r="AC249" s="18"/>
      <c r="AD249" s="16"/>
    </row>
    <row r="250" spans="1:33" x14ac:dyDescent="0.25">
      <c r="A250" s="31" t="s">
        <v>36</v>
      </c>
      <c r="B250" s="31" t="s">
        <v>294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115</v>
      </c>
      <c r="AB250" s="1"/>
      <c r="AC250" s="18"/>
      <c r="AD250" s="16"/>
    </row>
    <row r="251" spans="1:33" x14ac:dyDescent="0.25">
      <c r="A251" s="31" t="s">
        <v>95</v>
      </c>
      <c r="B251" s="31" t="s">
        <v>421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115</v>
      </c>
    </row>
    <row r="252" spans="1:33" x14ac:dyDescent="0.25">
      <c r="A252" s="31" t="s">
        <v>145</v>
      </c>
      <c r="B252" s="31" t="s">
        <v>146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115</v>
      </c>
    </row>
    <row r="253" spans="1:33" x14ac:dyDescent="0.25">
      <c r="A253" s="31" t="s">
        <v>28</v>
      </c>
      <c r="B253" s="31" t="s">
        <v>375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115</v>
      </c>
      <c r="AB253" s="15"/>
      <c r="AC253" s="18"/>
    </row>
    <row r="254" spans="1:33" x14ac:dyDescent="0.25">
      <c r="A254" t="s">
        <v>67</v>
      </c>
      <c r="B254" t="s">
        <v>466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115</v>
      </c>
      <c r="AB254" s="15"/>
      <c r="AC254" s="18"/>
    </row>
    <row r="255" spans="1:33" x14ac:dyDescent="0.25">
      <c r="A255" s="31" t="s">
        <v>400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115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115</v>
      </c>
      <c r="AB256" s="15"/>
      <c r="AC256" s="18"/>
      <c r="AD256" s="16"/>
      <c r="AE256" s="18"/>
    </row>
    <row r="257" spans="1:32" x14ac:dyDescent="0.25">
      <c r="A257" t="s">
        <v>462</v>
      </c>
      <c r="B257" t="s">
        <v>463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115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288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115</v>
      </c>
      <c r="AB258" s="1"/>
      <c r="AC258" s="18"/>
      <c r="AD258" s="16"/>
      <c r="AE258" s="18"/>
    </row>
    <row r="259" spans="1:32" x14ac:dyDescent="0.25">
      <c r="A259" s="31" t="s">
        <v>437</v>
      </c>
      <c r="B259" s="31" t="s">
        <v>438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115</v>
      </c>
      <c r="AB259" s="15"/>
      <c r="AC259" s="22"/>
      <c r="AD259" s="16"/>
      <c r="AE259" s="18"/>
      <c r="AF259" s="16"/>
    </row>
    <row r="260" spans="1:32" x14ac:dyDescent="0.25">
      <c r="A260" t="s">
        <v>147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280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115</v>
      </c>
      <c r="AB261" s="15"/>
      <c r="AC261" s="16"/>
      <c r="AD261" s="16"/>
      <c r="AE261" s="18"/>
      <c r="AF261" s="16"/>
    </row>
    <row r="262" spans="1:32" x14ac:dyDescent="0.25">
      <c r="A262" s="31" t="s">
        <v>168</v>
      </c>
      <c r="B262" s="31" t="s">
        <v>169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115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215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115</v>
      </c>
      <c r="AB263" s="16"/>
      <c r="AC263" s="16"/>
      <c r="AD263" s="16"/>
      <c r="AE263" s="16"/>
      <c r="AF263" s="16"/>
    </row>
    <row r="264" spans="1:32" x14ac:dyDescent="0.25">
      <c r="A264" t="s">
        <v>451</v>
      </c>
      <c r="B264" t="s">
        <v>452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115</v>
      </c>
      <c r="AB264" s="15"/>
      <c r="AC264" s="16"/>
      <c r="AD264" s="16"/>
      <c r="AE264" s="16"/>
      <c r="AF264" s="16"/>
    </row>
    <row r="265" spans="1:32" x14ac:dyDescent="0.25">
      <c r="A265" t="s">
        <v>254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115</v>
      </c>
      <c r="AB265" s="15"/>
      <c r="AC265" s="16"/>
      <c r="AD265" s="16"/>
      <c r="AE265" s="16"/>
      <c r="AF265" s="16"/>
    </row>
    <row r="267" spans="1:32" ht="13" x14ac:dyDescent="0.3">
      <c r="A267" t="s">
        <v>13</v>
      </c>
      <c r="B267" t="s">
        <v>490</v>
      </c>
      <c r="C267" s="31"/>
      <c r="D267" s="33"/>
      <c r="E267" s="30"/>
      <c r="I267" s="16"/>
      <c r="J267" s="16">
        <f t="shared" ref="J267:J287" si="55">COUNT(F267:I267)</f>
        <v>0</v>
      </c>
      <c r="L267" s="16"/>
      <c r="M267" s="16"/>
      <c r="N267" s="16"/>
      <c r="O267" s="16">
        <f t="shared" ref="O267:O287" si="56">COUNT(K267:N267)</f>
        <v>0</v>
      </c>
      <c r="P267" s="37"/>
      <c r="Q267" s="37"/>
      <c r="T267" s="37"/>
      <c r="U267" s="17"/>
      <c r="V267" s="2"/>
      <c r="W267" s="2"/>
      <c r="X267" s="16">
        <f t="shared" ref="X267:X287" si="57">COUNT(P267:W267)</f>
        <v>0</v>
      </c>
      <c r="Y267" s="18">
        <f t="shared" ref="Y267:Y287" si="58">+J267*0</f>
        <v>0</v>
      </c>
      <c r="Z267" s="24">
        <f t="shared" ref="Z267:Z287" si="59">+(J267*45)+(O267*35)+(X267*35)+Y267</f>
        <v>0</v>
      </c>
      <c r="AA267" s="39" t="s">
        <v>497</v>
      </c>
      <c r="AB267" s="22"/>
      <c r="AC267" s="18"/>
      <c r="AD267" s="16"/>
      <c r="AE267" s="18"/>
    </row>
    <row r="268" spans="1:32" ht="13" x14ac:dyDescent="0.3">
      <c r="A268" t="s">
        <v>38</v>
      </c>
      <c r="B268" t="s">
        <v>503</v>
      </c>
      <c r="C268" s="17"/>
      <c r="D268" s="17"/>
      <c r="E268" s="17"/>
      <c r="F268" s="37"/>
      <c r="G268" s="37"/>
      <c r="H268" s="17"/>
      <c r="I268" s="17"/>
      <c r="J268" s="16">
        <f t="shared" si="55"/>
        <v>0</v>
      </c>
      <c r="L268" s="16"/>
      <c r="M268" s="16"/>
      <c r="N268" s="16"/>
      <c r="O268" s="16">
        <f t="shared" si="56"/>
        <v>0</v>
      </c>
      <c r="P268" s="37"/>
      <c r="Q268" s="37"/>
      <c r="R268" s="37"/>
      <c r="S268" s="37"/>
      <c r="T268" s="37"/>
      <c r="U268" s="17"/>
      <c r="V268" s="2"/>
      <c r="W268" s="2"/>
      <c r="X268" s="16">
        <f t="shared" si="57"/>
        <v>0</v>
      </c>
      <c r="Y268" s="18">
        <f t="shared" si="58"/>
        <v>0</v>
      </c>
      <c r="Z268" s="24">
        <f t="shared" si="59"/>
        <v>0</v>
      </c>
      <c r="AA268" t="s">
        <v>115</v>
      </c>
      <c r="AB268" s="36"/>
      <c r="AC268" s="41"/>
      <c r="AD268" s="19"/>
    </row>
    <row r="269" spans="1:32" ht="13" x14ac:dyDescent="0.3">
      <c r="A269" t="s">
        <v>495</v>
      </c>
      <c r="B269" t="s">
        <v>496</v>
      </c>
      <c r="C269" s="31"/>
      <c r="D269" s="33"/>
      <c r="E269" s="30"/>
      <c r="J269" s="16">
        <f t="shared" si="55"/>
        <v>0</v>
      </c>
      <c r="L269" s="16"/>
      <c r="M269" s="16"/>
      <c r="N269" s="16"/>
      <c r="O269" s="16">
        <f t="shared" si="56"/>
        <v>0</v>
      </c>
      <c r="P269" s="37"/>
      <c r="Q269" s="37"/>
      <c r="R269" s="37"/>
      <c r="S269" s="37"/>
      <c r="T269" s="37"/>
      <c r="U269" s="17"/>
      <c r="V269" s="2"/>
      <c r="W269" s="2"/>
      <c r="X269" s="16">
        <f t="shared" si="57"/>
        <v>0</v>
      </c>
      <c r="Y269" s="18">
        <f t="shared" si="58"/>
        <v>0</v>
      </c>
      <c r="Z269" s="24">
        <f t="shared" si="59"/>
        <v>0</v>
      </c>
      <c r="AA269" t="s">
        <v>115</v>
      </c>
      <c r="AB269" s="1"/>
      <c r="AC269" s="18"/>
      <c r="AD269" s="16"/>
    </row>
    <row r="270" spans="1:32" ht="13" x14ac:dyDescent="0.3">
      <c r="A270" s="31" t="s">
        <v>222</v>
      </c>
      <c r="B270" s="31" t="s">
        <v>223</v>
      </c>
      <c r="C270" s="31">
        <v>8</v>
      </c>
      <c r="D270" s="33">
        <v>29</v>
      </c>
      <c r="E270" s="30">
        <v>25</v>
      </c>
      <c r="H270" s="16"/>
      <c r="I270" s="16"/>
      <c r="J270" s="16">
        <f t="shared" si="55"/>
        <v>0</v>
      </c>
      <c r="L270" s="16"/>
      <c r="M270" s="16"/>
      <c r="N270" s="16"/>
      <c r="O270" s="16">
        <f t="shared" si="56"/>
        <v>0</v>
      </c>
      <c r="P270" s="37"/>
      <c r="Q270" s="37"/>
      <c r="R270" s="37"/>
      <c r="S270" s="37"/>
      <c r="T270" s="37"/>
      <c r="U270" s="17"/>
      <c r="V270" s="2"/>
      <c r="W270" s="2"/>
      <c r="X270" s="16">
        <f t="shared" si="57"/>
        <v>0</v>
      </c>
      <c r="Y270" s="18">
        <f t="shared" si="58"/>
        <v>0</v>
      </c>
      <c r="Z270" s="24">
        <f t="shared" si="59"/>
        <v>0</v>
      </c>
      <c r="AA270" s="31" t="s">
        <v>115</v>
      </c>
      <c r="AB270" s="15"/>
      <c r="AC270" s="18"/>
      <c r="AD270" s="16"/>
    </row>
    <row r="271" spans="1:32" ht="13" x14ac:dyDescent="0.3">
      <c r="A271" t="s">
        <v>76</v>
      </c>
      <c r="B271" t="s">
        <v>77</v>
      </c>
      <c r="C271" s="31"/>
      <c r="D271" s="33"/>
      <c r="E271" s="30"/>
      <c r="G271" s="16"/>
      <c r="H271" s="16"/>
      <c r="I271" s="16"/>
      <c r="J271" s="16">
        <f t="shared" si="55"/>
        <v>0</v>
      </c>
      <c r="L271" s="16"/>
      <c r="M271" s="16"/>
      <c r="N271" s="16"/>
      <c r="O271" s="16">
        <f t="shared" si="56"/>
        <v>0</v>
      </c>
      <c r="P271" s="37"/>
      <c r="Q271" s="37"/>
      <c r="R271" s="37"/>
      <c r="S271" s="37"/>
      <c r="T271" s="37"/>
      <c r="U271" s="17"/>
      <c r="V271" s="2"/>
      <c r="W271" s="2"/>
      <c r="X271" s="16">
        <f t="shared" si="57"/>
        <v>0</v>
      </c>
      <c r="Y271" s="18">
        <f t="shared" si="58"/>
        <v>0</v>
      </c>
      <c r="Z271" s="24">
        <f t="shared" si="59"/>
        <v>0</v>
      </c>
      <c r="AA271" t="s">
        <v>115</v>
      </c>
      <c r="AB271" s="15"/>
      <c r="AC271" s="18"/>
      <c r="AD271" s="16"/>
    </row>
    <row r="272" spans="1:32" ht="13" x14ac:dyDescent="0.3">
      <c r="A272" s="31" t="s">
        <v>36</v>
      </c>
      <c r="B272" s="31" t="s">
        <v>37</v>
      </c>
      <c r="C272" s="31">
        <v>7</v>
      </c>
      <c r="D272" s="33">
        <v>34</v>
      </c>
      <c r="E272" s="30">
        <v>27</v>
      </c>
      <c r="J272" s="16">
        <f t="shared" si="55"/>
        <v>0</v>
      </c>
      <c r="L272" s="16"/>
      <c r="M272" s="16"/>
      <c r="N272" s="16"/>
      <c r="O272" s="16">
        <f t="shared" si="56"/>
        <v>0</v>
      </c>
      <c r="U272" s="17"/>
      <c r="V272" s="2"/>
      <c r="W272" s="2"/>
      <c r="X272" s="16">
        <f t="shared" si="57"/>
        <v>0</v>
      </c>
      <c r="Y272" s="18">
        <f t="shared" si="58"/>
        <v>0</v>
      </c>
      <c r="Z272" s="24">
        <f t="shared" si="59"/>
        <v>0</v>
      </c>
      <c r="AA272" s="31" t="s">
        <v>115</v>
      </c>
      <c r="AB272" s="15"/>
      <c r="AC272" s="15"/>
      <c r="AD272" s="15"/>
      <c r="AE272" s="18"/>
    </row>
    <row r="273" spans="1:31" ht="13" x14ac:dyDescent="0.3">
      <c r="A273" t="s">
        <v>69</v>
      </c>
      <c r="B273" t="s">
        <v>130</v>
      </c>
      <c r="C273">
        <v>6</v>
      </c>
      <c r="D273" s="33">
        <v>40</v>
      </c>
      <c r="E273" s="30">
        <v>29</v>
      </c>
      <c r="J273" s="16">
        <f t="shared" si="55"/>
        <v>0</v>
      </c>
      <c r="L273" s="16"/>
      <c r="M273" s="16"/>
      <c r="N273" s="16"/>
      <c r="O273" s="16">
        <f t="shared" si="56"/>
        <v>0</v>
      </c>
      <c r="P273" s="37"/>
      <c r="Q273" s="37"/>
      <c r="R273" s="37"/>
      <c r="S273" s="37"/>
      <c r="T273" s="37"/>
      <c r="U273" s="17"/>
      <c r="V273" s="2"/>
      <c r="W273" s="2"/>
      <c r="X273" s="16">
        <f t="shared" si="57"/>
        <v>0</v>
      </c>
      <c r="Y273" s="18">
        <f t="shared" si="58"/>
        <v>0</v>
      </c>
      <c r="Z273" s="24">
        <f t="shared" si="59"/>
        <v>0</v>
      </c>
      <c r="AA273" s="31" t="s">
        <v>115</v>
      </c>
      <c r="AB273" s="15"/>
      <c r="AC273" s="15"/>
      <c r="AD273" s="16"/>
      <c r="AE273" s="18"/>
    </row>
    <row r="274" spans="1:31" ht="13" x14ac:dyDescent="0.3">
      <c r="A274" s="31" t="s">
        <v>142</v>
      </c>
      <c r="B274" s="31" t="s">
        <v>143</v>
      </c>
      <c r="C274" s="31">
        <v>7</v>
      </c>
      <c r="D274" s="33">
        <v>34</v>
      </c>
      <c r="E274" s="30">
        <v>27</v>
      </c>
      <c r="I274" s="16"/>
      <c r="J274" s="16">
        <f t="shared" si="55"/>
        <v>0</v>
      </c>
      <c r="L274" s="16"/>
      <c r="M274" s="16"/>
      <c r="N274" s="16"/>
      <c r="O274" s="16">
        <f t="shared" si="56"/>
        <v>0</v>
      </c>
      <c r="P274" s="37"/>
      <c r="Q274" s="37"/>
      <c r="R274" s="37"/>
      <c r="S274" s="37"/>
      <c r="T274" s="37"/>
      <c r="U274" s="17"/>
      <c r="V274" s="2"/>
      <c r="W274" s="2"/>
      <c r="X274" s="16">
        <f t="shared" si="57"/>
        <v>0</v>
      </c>
      <c r="Y274" s="18">
        <f t="shared" si="58"/>
        <v>0</v>
      </c>
      <c r="Z274" s="24">
        <f t="shared" si="59"/>
        <v>0</v>
      </c>
      <c r="AA274" s="31" t="s">
        <v>115</v>
      </c>
      <c r="AB274" s="22"/>
      <c r="AC274" s="18"/>
    </row>
    <row r="275" spans="1:31" ht="13" x14ac:dyDescent="0.3">
      <c r="A275" t="s">
        <v>58</v>
      </c>
      <c r="B275" t="s">
        <v>59</v>
      </c>
      <c r="D275" s="33"/>
      <c r="E275" s="30"/>
      <c r="G275" s="16"/>
      <c r="J275" s="16">
        <f t="shared" si="55"/>
        <v>0</v>
      </c>
      <c r="L275" s="16"/>
      <c r="M275" s="16"/>
      <c r="N275" s="16"/>
      <c r="O275" s="16">
        <f t="shared" si="56"/>
        <v>0</v>
      </c>
      <c r="P275" s="37"/>
      <c r="Q275" s="37"/>
      <c r="R275" s="37"/>
      <c r="S275" s="37"/>
      <c r="T275" s="37"/>
      <c r="U275" s="17"/>
      <c r="V275" s="2"/>
      <c r="W275" s="2"/>
      <c r="X275" s="16">
        <f t="shared" si="57"/>
        <v>0</v>
      </c>
      <c r="Y275" s="18">
        <f t="shared" si="58"/>
        <v>0</v>
      </c>
      <c r="Z275" s="24">
        <f t="shared" si="59"/>
        <v>0</v>
      </c>
      <c r="AA275" s="31" t="s">
        <v>115</v>
      </c>
      <c r="AB275" s="22"/>
      <c r="AC275" s="18"/>
    </row>
    <row r="276" spans="1:31" ht="13" x14ac:dyDescent="0.3">
      <c r="A276" t="s">
        <v>206</v>
      </c>
      <c r="B276" t="s">
        <v>176</v>
      </c>
      <c r="D276" s="33"/>
      <c r="E276" s="30"/>
      <c r="G276" s="16"/>
      <c r="J276" s="16">
        <f t="shared" si="55"/>
        <v>0</v>
      </c>
      <c r="L276" s="16"/>
      <c r="M276" s="16"/>
      <c r="N276" s="16"/>
      <c r="O276" s="16">
        <f t="shared" si="56"/>
        <v>0</v>
      </c>
      <c r="P276" s="37"/>
      <c r="Q276" s="37"/>
      <c r="R276" s="37"/>
      <c r="S276" s="37"/>
      <c r="T276" s="37"/>
      <c r="U276" s="17"/>
      <c r="V276" s="2"/>
      <c r="W276" s="2"/>
      <c r="X276" s="16">
        <f t="shared" si="57"/>
        <v>0</v>
      </c>
      <c r="Y276" s="18">
        <f t="shared" si="58"/>
        <v>0</v>
      </c>
      <c r="Z276" s="24">
        <f t="shared" si="59"/>
        <v>0</v>
      </c>
      <c r="AA276" s="14" t="s">
        <v>478</v>
      </c>
      <c r="AB276" s="22"/>
      <c r="AC276" s="18"/>
    </row>
    <row r="277" spans="1:31" ht="13" x14ac:dyDescent="0.3">
      <c r="A277" t="s">
        <v>493</v>
      </c>
      <c r="B277" t="s">
        <v>494</v>
      </c>
      <c r="C277" s="31"/>
      <c r="D277" s="33"/>
      <c r="E277" s="30"/>
      <c r="H277" s="16"/>
      <c r="J277" s="16">
        <f t="shared" si="55"/>
        <v>0</v>
      </c>
      <c r="L277" s="16"/>
      <c r="M277" s="16"/>
      <c r="N277" s="16"/>
      <c r="O277" s="16">
        <f t="shared" si="56"/>
        <v>0</v>
      </c>
      <c r="P277" s="37"/>
      <c r="Q277" s="37"/>
      <c r="R277" s="37"/>
      <c r="S277" s="37"/>
      <c r="T277" s="37"/>
      <c r="U277" s="17"/>
      <c r="V277" s="2"/>
      <c r="W277" s="2"/>
      <c r="X277" s="16">
        <f t="shared" si="57"/>
        <v>0</v>
      </c>
      <c r="Y277" s="18">
        <f t="shared" si="58"/>
        <v>0</v>
      </c>
      <c r="Z277" s="24">
        <f t="shared" si="59"/>
        <v>0</v>
      </c>
      <c r="AA277" s="31" t="s">
        <v>115</v>
      </c>
      <c r="AB277" s="1"/>
      <c r="AC277" s="18"/>
    </row>
    <row r="278" spans="1:31" ht="13" x14ac:dyDescent="0.3">
      <c r="A278" t="s">
        <v>13</v>
      </c>
      <c r="B278" t="s">
        <v>88</v>
      </c>
      <c r="C278">
        <v>8</v>
      </c>
      <c r="D278" s="33">
        <v>29</v>
      </c>
      <c r="E278" s="30">
        <v>25</v>
      </c>
      <c r="I278" s="16"/>
      <c r="J278" s="16">
        <f t="shared" si="55"/>
        <v>0</v>
      </c>
      <c r="L278" s="16"/>
      <c r="M278" s="16"/>
      <c r="N278" s="16"/>
      <c r="O278" s="16">
        <f t="shared" si="56"/>
        <v>0</v>
      </c>
      <c r="P278" s="37"/>
      <c r="Q278" s="37"/>
      <c r="R278" s="37"/>
      <c r="S278" s="37"/>
      <c r="T278" s="37"/>
      <c r="U278" s="17"/>
      <c r="V278" s="2"/>
      <c r="W278" s="2"/>
      <c r="X278" s="16">
        <f t="shared" si="57"/>
        <v>0</v>
      </c>
      <c r="Y278" s="18">
        <f t="shared" si="58"/>
        <v>0</v>
      </c>
      <c r="Z278" s="24">
        <f t="shared" si="59"/>
        <v>0</v>
      </c>
      <c r="AA278" t="s">
        <v>115</v>
      </c>
      <c r="AB278" s="15"/>
      <c r="AC278" s="18"/>
    </row>
    <row r="279" spans="1:31" ht="13" x14ac:dyDescent="0.3">
      <c r="A279" s="31" t="s">
        <v>31</v>
      </c>
      <c r="B279" s="31" t="s">
        <v>32</v>
      </c>
      <c r="C279" s="31">
        <v>8</v>
      </c>
      <c r="D279" s="33">
        <v>29</v>
      </c>
      <c r="E279" s="30">
        <v>25</v>
      </c>
      <c r="H279" s="16"/>
      <c r="I279" s="16"/>
      <c r="J279" s="16">
        <f t="shared" si="55"/>
        <v>0</v>
      </c>
      <c r="L279" s="16"/>
      <c r="M279" s="16"/>
      <c r="N279" s="16"/>
      <c r="O279" s="16">
        <f t="shared" si="56"/>
        <v>0</v>
      </c>
      <c r="P279" s="37"/>
      <c r="Q279" s="37"/>
      <c r="R279" s="37"/>
      <c r="S279" s="37"/>
      <c r="T279" s="37"/>
      <c r="U279" s="17"/>
      <c r="V279" s="2"/>
      <c r="W279" s="2"/>
      <c r="X279" s="16">
        <f t="shared" si="57"/>
        <v>0</v>
      </c>
      <c r="Y279" s="18">
        <f t="shared" si="58"/>
        <v>0</v>
      </c>
      <c r="Z279" s="24">
        <f t="shared" si="59"/>
        <v>0</v>
      </c>
      <c r="AA279" s="31" t="s">
        <v>115</v>
      </c>
      <c r="AB279" s="15"/>
      <c r="AC279" s="18"/>
    </row>
    <row r="280" spans="1:31" ht="13" x14ac:dyDescent="0.3">
      <c r="A280" t="s">
        <v>408</v>
      </c>
      <c r="B280" t="s">
        <v>409</v>
      </c>
      <c r="C280">
        <v>8</v>
      </c>
      <c r="D280" s="33">
        <v>29</v>
      </c>
      <c r="E280" s="30">
        <v>25</v>
      </c>
      <c r="H280" s="16"/>
      <c r="I280" s="16"/>
      <c r="J280" s="16">
        <f t="shared" si="55"/>
        <v>0</v>
      </c>
      <c r="L280" s="16"/>
      <c r="M280" s="16"/>
      <c r="N280" s="16"/>
      <c r="O280" s="16">
        <f t="shared" si="56"/>
        <v>0</v>
      </c>
      <c r="P280" s="37"/>
      <c r="Q280" s="37"/>
      <c r="R280" s="37"/>
      <c r="S280" s="37"/>
      <c r="T280" s="37"/>
      <c r="U280" s="17"/>
      <c r="V280" s="2"/>
      <c r="W280" s="2"/>
      <c r="X280" s="16">
        <f t="shared" si="57"/>
        <v>0</v>
      </c>
      <c r="Y280" s="18">
        <f t="shared" si="58"/>
        <v>0</v>
      </c>
      <c r="Z280" s="24">
        <f t="shared" si="59"/>
        <v>0</v>
      </c>
      <c r="AA280" t="s">
        <v>115</v>
      </c>
      <c r="AB280" s="15"/>
      <c r="AC280" s="18"/>
    </row>
    <row r="281" spans="1:31" ht="13" x14ac:dyDescent="0.3">
      <c r="A281" s="31" t="s">
        <v>425</v>
      </c>
      <c r="B281" s="31" t="s">
        <v>426</v>
      </c>
      <c r="C281" s="31">
        <v>8</v>
      </c>
      <c r="D281" s="33">
        <v>29</v>
      </c>
      <c r="E281" s="30">
        <v>25</v>
      </c>
      <c r="I281" s="16"/>
      <c r="J281" s="16">
        <f t="shared" si="55"/>
        <v>0</v>
      </c>
      <c r="L281" s="16"/>
      <c r="M281" s="16"/>
      <c r="N281" s="16"/>
      <c r="O281" s="16">
        <f t="shared" si="56"/>
        <v>0</v>
      </c>
      <c r="P281" s="37"/>
      <c r="Q281" s="37"/>
      <c r="R281" s="37"/>
      <c r="S281" s="37"/>
      <c r="T281" s="37"/>
      <c r="U281" s="17"/>
      <c r="V281" s="2"/>
      <c r="W281" s="2"/>
      <c r="X281" s="16">
        <f t="shared" si="57"/>
        <v>0</v>
      </c>
      <c r="Y281" s="18">
        <f t="shared" si="58"/>
        <v>0</v>
      </c>
      <c r="Z281" s="24">
        <f t="shared" si="59"/>
        <v>0</v>
      </c>
      <c r="AA281" t="s">
        <v>115</v>
      </c>
      <c r="AB281" s="15"/>
      <c r="AC281" s="18"/>
      <c r="AD281" s="16"/>
    </row>
    <row r="282" spans="1:31" ht="13" x14ac:dyDescent="0.3">
      <c r="A282" s="31" t="s">
        <v>0</v>
      </c>
      <c r="B282" s="31" t="s">
        <v>152</v>
      </c>
      <c r="C282" s="31">
        <v>6</v>
      </c>
      <c r="D282" s="33">
        <v>40</v>
      </c>
      <c r="E282" s="30">
        <v>29</v>
      </c>
      <c r="G282" s="16"/>
      <c r="H282" s="16"/>
      <c r="I282" s="16"/>
      <c r="J282" s="16">
        <f t="shared" si="55"/>
        <v>0</v>
      </c>
      <c r="L282" s="16"/>
      <c r="M282" s="16"/>
      <c r="N282" s="16"/>
      <c r="O282" s="16">
        <f t="shared" si="56"/>
        <v>0</v>
      </c>
      <c r="P282" s="37"/>
      <c r="Q282" s="37"/>
      <c r="R282" s="37"/>
      <c r="S282" s="37"/>
      <c r="T282" s="37"/>
      <c r="U282" s="17"/>
      <c r="V282" s="2"/>
      <c r="W282" s="2"/>
      <c r="X282" s="16">
        <f t="shared" si="57"/>
        <v>0</v>
      </c>
      <c r="Y282" s="18">
        <f t="shared" si="58"/>
        <v>0</v>
      </c>
      <c r="Z282" s="24">
        <f t="shared" si="59"/>
        <v>0</v>
      </c>
      <c r="AA282" s="31" t="s">
        <v>115</v>
      </c>
      <c r="AB282" s="1"/>
      <c r="AC282" s="18"/>
      <c r="AD282" s="16"/>
    </row>
    <row r="283" spans="1:31" ht="13" x14ac:dyDescent="0.3">
      <c r="A283" t="s">
        <v>531</v>
      </c>
      <c r="B283" t="s">
        <v>334</v>
      </c>
      <c r="C283" s="31"/>
      <c r="D283" s="33"/>
      <c r="E283" s="30"/>
      <c r="G283" s="16"/>
      <c r="H283" s="16"/>
      <c r="I283" s="16"/>
      <c r="J283" s="16">
        <f t="shared" si="55"/>
        <v>0</v>
      </c>
      <c r="L283" s="16"/>
      <c r="M283" s="16"/>
      <c r="N283" s="16"/>
      <c r="O283" s="16">
        <f t="shared" si="56"/>
        <v>0</v>
      </c>
      <c r="P283" s="37"/>
      <c r="Q283" s="37"/>
      <c r="R283" s="37"/>
      <c r="S283" s="37"/>
      <c r="T283" s="37"/>
      <c r="U283" s="17"/>
      <c r="V283" s="2"/>
      <c r="W283" s="2"/>
      <c r="X283" s="16">
        <f t="shared" si="57"/>
        <v>0</v>
      </c>
      <c r="Y283" s="18">
        <f t="shared" si="58"/>
        <v>0</v>
      </c>
      <c r="Z283" s="24">
        <f t="shared" si="59"/>
        <v>0</v>
      </c>
      <c r="AA283" s="31" t="s">
        <v>115</v>
      </c>
      <c r="AB283" s="1"/>
      <c r="AC283" s="18"/>
      <c r="AD283" s="16"/>
    </row>
    <row r="284" spans="1:31" ht="13" x14ac:dyDescent="0.3">
      <c r="A284" t="s">
        <v>469</v>
      </c>
      <c r="B284" t="s">
        <v>468</v>
      </c>
      <c r="C284" s="31"/>
      <c r="D284" s="33"/>
      <c r="E284" s="30"/>
      <c r="H284" s="16"/>
      <c r="I284" s="16"/>
      <c r="J284" s="16">
        <f t="shared" si="55"/>
        <v>0</v>
      </c>
      <c r="L284" s="16"/>
      <c r="M284" s="16"/>
      <c r="N284" s="16"/>
      <c r="O284" s="16">
        <f t="shared" si="56"/>
        <v>0</v>
      </c>
      <c r="P284" s="37"/>
      <c r="Q284" s="37"/>
      <c r="R284" s="37"/>
      <c r="S284" s="37"/>
      <c r="T284" s="37"/>
      <c r="U284" s="17"/>
      <c r="V284" s="2"/>
      <c r="W284" s="2"/>
      <c r="X284" s="16">
        <f t="shared" si="57"/>
        <v>0</v>
      </c>
      <c r="Y284" s="18">
        <f t="shared" si="58"/>
        <v>0</v>
      </c>
      <c r="Z284" s="24">
        <f t="shared" si="59"/>
        <v>0</v>
      </c>
      <c r="AA284" t="s">
        <v>115</v>
      </c>
      <c r="AB284" s="15"/>
    </row>
    <row r="285" spans="1:31" ht="13" x14ac:dyDescent="0.3">
      <c r="A285" s="31" t="s">
        <v>16</v>
      </c>
      <c r="B285" s="31" t="s">
        <v>17</v>
      </c>
      <c r="C285" s="31">
        <v>8</v>
      </c>
      <c r="D285" s="33">
        <v>29</v>
      </c>
      <c r="E285" s="30">
        <v>25</v>
      </c>
      <c r="I285" s="29"/>
      <c r="J285" s="16">
        <f t="shared" si="55"/>
        <v>0</v>
      </c>
      <c r="L285" s="16"/>
      <c r="M285" s="16"/>
      <c r="N285" s="16"/>
      <c r="O285" s="16">
        <f t="shared" si="56"/>
        <v>0</v>
      </c>
      <c r="P285" s="37"/>
      <c r="Q285" s="37"/>
      <c r="R285" s="37"/>
      <c r="S285" s="37"/>
      <c r="T285" s="37"/>
      <c r="U285" s="17"/>
      <c r="V285" s="2"/>
      <c r="W285" s="2"/>
      <c r="X285" s="16">
        <f t="shared" si="57"/>
        <v>0</v>
      </c>
      <c r="Y285" s="18">
        <f t="shared" si="58"/>
        <v>0</v>
      </c>
      <c r="Z285" s="24">
        <f t="shared" si="59"/>
        <v>0</v>
      </c>
      <c r="AA285" s="31" t="s">
        <v>115</v>
      </c>
      <c r="AB285" s="1"/>
      <c r="AC285" s="16"/>
      <c r="AD285" s="16"/>
    </row>
    <row r="286" spans="1:31" ht="13" x14ac:dyDescent="0.3">
      <c r="A286" t="s">
        <v>182</v>
      </c>
      <c r="B286" t="s">
        <v>181</v>
      </c>
      <c r="C286" s="31"/>
      <c r="D286" s="33"/>
      <c r="E286" s="30"/>
      <c r="I286" s="29"/>
      <c r="J286" s="16">
        <f t="shared" si="55"/>
        <v>0</v>
      </c>
      <c r="L286" s="16"/>
      <c r="M286" s="16"/>
      <c r="N286" s="16"/>
      <c r="O286" s="16">
        <f t="shared" si="56"/>
        <v>0</v>
      </c>
      <c r="P286" s="37"/>
      <c r="Q286" s="37"/>
      <c r="R286" s="37"/>
      <c r="S286" s="37"/>
      <c r="T286" s="37"/>
      <c r="U286" s="17"/>
      <c r="V286" s="2"/>
      <c r="W286" s="2"/>
      <c r="X286" s="16">
        <f t="shared" si="57"/>
        <v>0</v>
      </c>
      <c r="Y286" s="18">
        <f t="shared" si="58"/>
        <v>0</v>
      </c>
      <c r="Z286" s="24">
        <f t="shared" si="59"/>
        <v>0</v>
      </c>
      <c r="AA286" s="31" t="s">
        <v>115</v>
      </c>
      <c r="AB286" s="15"/>
      <c r="AC286" s="16"/>
      <c r="AD286" s="16"/>
    </row>
    <row r="287" spans="1:31" ht="13" x14ac:dyDescent="0.3">
      <c r="A287" s="31" t="s">
        <v>412</v>
      </c>
      <c r="B287" s="31" t="s">
        <v>413</v>
      </c>
      <c r="C287" s="31">
        <v>8</v>
      </c>
      <c r="D287" s="33">
        <v>29</v>
      </c>
      <c r="E287" s="30">
        <v>25</v>
      </c>
      <c r="F287" s="16"/>
      <c r="G287" s="16"/>
      <c r="H287" s="16"/>
      <c r="I287" s="29"/>
      <c r="J287" s="16">
        <f t="shared" si="55"/>
        <v>0</v>
      </c>
      <c r="L287" s="16"/>
      <c r="M287" s="16"/>
      <c r="N287" s="16"/>
      <c r="O287" s="16">
        <f t="shared" si="56"/>
        <v>0</v>
      </c>
      <c r="P287" s="37"/>
      <c r="Q287" s="37"/>
      <c r="R287" s="37"/>
      <c r="S287" s="37"/>
      <c r="T287" s="37"/>
      <c r="U287" s="17"/>
      <c r="V287" s="2"/>
      <c r="W287" s="2"/>
      <c r="X287" s="16">
        <f t="shared" si="57"/>
        <v>0</v>
      </c>
      <c r="Y287" s="18">
        <f t="shared" si="58"/>
        <v>0</v>
      </c>
      <c r="Z287" s="24">
        <f t="shared" si="59"/>
        <v>0</v>
      </c>
      <c r="AA287" t="s">
        <v>115</v>
      </c>
      <c r="AB287" s="15"/>
      <c r="AC287" s="16"/>
      <c r="AD287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Game Reports</vt:lpstr>
      <vt:lpstr>Summary by game</vt:lpstr>
      <vt:lpstr>Bonus pay</vt:lpstr>
      <vt:lpstr>April 7 24 payroll</vt:lpstr>
      <vt:lpstr>Sheet2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2023-10-25T19:17:24Z</cp:lastPrinted>
  <dcterms:created xsi:type="dcterms:W3CDTF">2012-03-12T15:50:40Z</dcterms:created>
  <dcterms:modified xsi:type="dcterms:W3CDTF">2024-04-09T16:50:46Z</dcterms:modified>
</cp:coreProperties>
</file>