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4\Referee payroll\"/>
    </mc:Choice>
  </mc:AlternateContent>
  <xr:revisionPtr revIDLastSave="0" documentId="13_ncr:1_{B70142F5-410E-4C18-A02C-3EEBC21C93FA}" xr6:coauthVersionLast="47" xr6:coauthVersionMax="47" xr10:uidLastSave="{00000000-0000-0000-0000-000000000000}"/>
  <bookViews>
    <workbookView xWindow="-110" yWindow="-110" windowWidth="19420" windowHeight="10300" tabRatio="787" activeTab="3" xr2:uid="{00000000-000D-0000-FFFF-FFFF00000000}"/>
  </bookViews>
  <sheets>
    <sheet name="Game Reports" sheetId="1" r:id="rId1"/>
    <sheet name="Summary by game" sheetId="2" r:id="rId2"/>
    <sheet name="Bonus pay" sheetId="3" r:id="rId3"/>
    <sheet name="March 10 24 payroll" sheetId="5" r:id="rId4"/>
    <sheet name="Sheet2" sheetId="8" r:id="rId5"/>
    <sheet name="Sheet1" sheetId="7" r:id="rId6"/>
    <sheet name="Inactive" sheetId="6" r:id="rId7"/>
  </sheets>
  <definedNames>
    <definedName name="_xlnm._FilterDatabase" localSheetId="2" hidden="1">'Bonus pay'!$A$81:$G$84</definedName>
    <definedName name="_xlnm._FilterDatabase" localSheetId="0" hidden="1">'Game Reports'!$B$1:$F$1</definedName>
    <definedName name="_xlnm._FilterDatabase" localSheetId="3" hidden="1">'March 10 24 payroll'!$A$1:$AI$101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3" i="2" l="1"/>
  <c r="O43" i="2"/>
  <c r="M43" i="2"/>
  <c r="N43" i="2"/>
  <c r="X6" i="5"/>
  <c r="Z6" i="5" s="1"/>
  <c r="Y6" i="5"/>
  <c r="X7" i="5"/>
  <c r="Z7" i="5" s="1"/>
  <c r="Y7" i="5"/>
  <c r="X8" i="5"/>
  <c r="Y8" i="5"/>
  <c r="Z8" i="5" s="1"/>
  <c r="X9" i="5"/>
  <c r="Y9" i="5"/>
  <c r="Z9" i="5"/>
  <c r="X10" i="5"/>
  <c r="Y10" i="5"/>
  <c r="Z10" i="5" s="1"/>
  <c r="X11" i="5"/>
  <c r="Z11" i="5" s="1"/>
  <c r="Y11" i="5"/>
  <c r="X12" i="5"/>
  <c r="Z12" i="5" s="1"/>
  <c r="Y12" i="5"/>
  <c r="X13" i="5"/>
  <c r="Z13" i="5" s="1"/>
  <c r="Y13" i="5"/>
  <c r="X14" i="5"/>
  <c r="Z14" i="5" s="1"/>
  <c r="Y14" i="5"/>
  <c r="X15" i="5"/>
  <c r="Y15" i="5"/>
  <c r="Z15" i="5"/>
  <c r="X16" i="5"/>
  <c r="Y16" i="5"/>
  <c r="Z16" i="5" s="1"/>
  <c r="X17" i="5"/>
  <c r="Y17" i="5"/>
  <c r="Z17" i="5"/>
  <c r="X18" i="5"/>
  <c r="Y18" i="5"/>
  <c r="Z18" i="5" s="1"/>
  <c r="X19" i="5"/>
  <c r="Z19" i="5" s="1"/>
  <c r="Y19" i="5"/>
  <c r="X20" i="5"/>
  <c r="Z20" i="5" s="1"/>
  <c r="Y20" i="5"/>
  <c r="X21" i="5"/>
  <c r="Z21" i="5" s="1"/>
  <c r="Y21" i="5"/>
  <c r="X22" i="5"/>
  <c r="Z22" i="5" s="1"/>
  <c r="Y22" i="5"/>
  <c r="X23" i="5"/>
  <c r="Y23" i="5"/>
  <c r="Z23" i="5"/>
  <c r="X24" i="5"/>
  <c r="Y24" i="5"/>
  <c r="Z24" i="5" s="1"/>
  <c r="X25" i="5"/>
  <c r="Y25" i="5"/>
  <c r="Z25" i="5"/>
  <c r="X26" i="5"/>
  <c r="Z26" i="5" s="1"/>
  <c r="Y26" i="5"/>
  <c r="X27" i="5"/>
  <c r="Z27" i="5" s="1"/>
  <c r="Y27" i="5"/>
  <c r="X28" i="5"/>
  <c r="Z28" i="5" s="1"/>
  <c r="Y28" i="5"/>
  <c r="X29" i="5"/>
  <c r="Z29" i="5" s="1"/>
  <c r="Y29" i="5"/>
  <c r="X30" i="5"/>
  <c r="Y30" i="5"/>
  <c r="Z30" i="5"/>
  <c r="X31" i="5"/>
  <c r="Y31" i="5"/>
  <c r="Z31" i="5"/>
  <c r="X32" i="5"/>
  <c r="Y32" i="5"/>
  <c r="Z32" i="5" s="1"/>
  <c r="X33" i="5"/>
  <c r="Y33" i="5"/>
  <c r="Z33" i="5" s="1"/>
  <c r="X34" i="5"/>
  <c r="Y34" i="5"/>
  <c r="Z34" i="5" s="1"/>
  <c r="X35" i="5"/>
  <c r="Z35" i="5" s="1"/>
  <c r="Y35" i="5"/>
  <c r="X36" i="5"/>
  <c r="Z36" i="5" s="1"/>
  <c r="Y36" i="5"/>
  <c r="X37" i="5"/>
  <c r="Y37" i="5"/>
  <c r="X38" i="5"/>
  <c r="Z38" i="5" s="1"/>
  <c r="Y38" i="5"/>
  <c r="X39" i="5"/>
  <c r="Y39" i="5"/>
  <c r="Z39" i="5"/>
  <c r="X40" i="5"/>
  <c r="Y40" i="5"/>
  <c r="Z40" i="5" s="1"/>
  <c r="X41" i="5"/>
  <c r="Y41" i="5"/>
  <c r="Z41" i="5"/>
  <c r="X42" i="5"/>
  <c r="Z42" i="5" s="1"/>
  <c r="Y42" i="5"/>
  <c r="X43" i="5"/>
  <c r="Z43" i="5" s="1"/>
  <c r="Y43" i="5"/>
  <c r="X44" i="5"/>
  <c r="Z44" i="5" s="1"/>
  <c r="Y44" i="5"/>
  <c r="X45" i="5"/>
  <c r="Y45" i="5"/>
  <c r="Z45" i="5"/>
  <c r="X46" i="5"/>
  <c r="Z46" i="5" s="1"/>
  <c r="Y46" i="5"/>
  <c r="X47" i="5"/>
  <c r="Y47" i="5"/>
  <c r="Z47" i="5"/>
  <c r="X48" i="5"/>
  <c r="Y48" i="5"/>
  <c r="Z48" i="5" s="1"/>
  <c r="X49" i="5"/>
  <c r="Y49" i="5"/>
  <c r="Z49" i="5"/>
  <c r="X50" i="5"/>
  <c r="Z50" i="5" s="1"/>
  <c r="Y50" i="5"/>
  <c r="X51" i="5"/>
  <c r="Z51" i="5" s="1"/>
  <c r="Y51" i="5"/>
  <c r="X52" i="5"/>
  <c r="Z52" i="5" s="1"/>
  <c r="Y52" i="5"/>
  <c r="X53" i="5"/>
  <c r="Y53" i="5"/>
  <c r="Z53" i="5"/>
  <c r="X54" i="5"/>
  <c r="Z54" i="5" s="1"/>
  <c r="Y54" i="5"/>
  <c r="X55" i="5"/>
  <c r="Y55" i="5"/>
  <c r="Z55" i="5"/>
  <c r="X56" i="5"/>
  <c r="Y56" i="5"/>
  <c r="Z56" i="5" s="1"/>
  <c r="X57" i="5"/>
  <c r="Y57" i="5"/>
  <c r="Z57" i="5"/>
  <c r="X58" i="5"/>
  <c r="Y58" i="5"/>
  <c r="Z58" i="5" s="1"/>
  <c r="X59" i="5"/>
  <c r="Z59" i="5" s="1"/>
  <c r="Y59" i="5"/>
  <c r="X60" i="5"/>
  <c r="Z60" i="5" s="1"/>
  <c r="Y60" i="5"/>
  <c r="X61" i="5"/>
  <c r="Y61" i="5"/>
  <c r="Z61" i="5"/>
  <c r="X62" i="5"/>
  <c r="Z62" i="5" s="1"/>
  <c r="Y62" i="5"/>
  <c r="X63" i="5"/>
  <c r="Y63" i="5"/>
  <c r="Z63" i="5"/>
  <c r="X64" i="5"/>
  <c r="Y64" i="5"/>
  <c r="Z64" i="5" s="1"/>
  <c r="X65" i="5"/>
  <c r="Y65" i="5"/>
  <c r="Z65" i="5"/>
  <c r="X66" i="5"/>
  <c r="Y66" i="5"/>
  <c r="Z66" i="5" s="1"/>
  <c r="X67" i="5"/>
  <c r="Z67" i="5" s="1"/>
  <c r="Y67" i="5"/>
  <c r="X68" i="5"/>
  <c r="Z68" i="5" s="1"/>
  <c r="Y68" i="5"/>
  <c r="X69" i="5"/>
  <c r="Y69" i="5"/>
  <c r="Z69" i="5"/>
  <c r="X70" i="5"/>
  <c r="Z70" i="5" s="1"/>
  <c r="Y70" i="5"/>
  <c r="X71" i="5"/>
  <c r="Y71" i="5"/>
  <c r="Z71" i="5"/>
  <c r="X72" i="5"/>
  <c r="Y72" i="5"/>
  <c r="Z72" i="5" s="1"/>
  <c r="X73" i="5"/>
  <c r="Y73" i="5"/>
  <c r="Z73" i="5"/>
  <c r="X74" i="5"/>
  <c r="Y74" i="5"/>
  <c r="Z74" i="5" s="1"/>
  <c r="X75" i="5"/>
  <c r="Z75" i="5" s="1"/>
  <c r="Y75" i="5"/>
  <c r="X76" i="5"/>
  <c r="Z76" i="5" s="1"/>
  <c r="Y76" i="5"/>
  <c r="X77" i="5"/>
  <c r="Z77" i="5" s="1"/>
  <c r="Y77" i="5"/>
  <c r="X78" i="5"/>
  <c r="Z78" i="5" s="1"/>
  <c r="Y78" i="5"/>
  <c r="X79" i="5"/>
  <c r="Y79" i="5"/>
  <c r="Z79" i="5"/>
  <c r="X80" i="5"/>
  <c r="Y80" i="5"/>
  <c r="Z80" i="5" s="1"/>
  <c r="X81" i="5"/>
  <c r="Y81" i="5"/>
  <c r="Z81" i="5"/>
  <c r="X82" i="5"/>
  <c r="Z82" i="5" s="1"/>
  <c r="Y82" i="5"/>
  <c r="X83" i="5"/>
  <c r="Z83" i="5" s="1"/>
  <c r="Y83" i="5"/>
  <c r="X84" i="5"/>
  <c r="Z84" i="5" s="1"/>
  <c r="Y84" i="5"/>
  <c r="X85" i="5"/>
  <c r="Y85" i="5"/>
  <c r="Z85" i="5"/>
  <c r="X86" i="5"/>
  <c r="Z86" i="5" s="1"/>
  <c r="Y86" i="5"/>
  <c r="X87" i="5"/>
  <c r="Y87" i="5"/>
  <c r="Z87" i="5"/>
  <c r="X88" i="5"/>
  <c r="Y88" i="5"/>
  <c r="Z88" i="5" s="1"/>
  <c r="X89" i="5"/>
  <c r="Y89" i="5"/>
  <c r="Z89" i="5"/>
  <c r="X90" i="5"/>
  <c r="Z90" i="5" s="1"/>
  <c r="Y90" i="5"/>
  <c r="X91" i="5"/>
  <c r="Z91" i="5" s="1"/>
  <c r="Y91" i="5"/>
  <c r="X92" i="5"/>
  <c r="Z92" i="5" s="1"/>
  <c r="Y92" i="5"/>
  <c r="X93" i="5"/>
  <c r="Y93" i="5"/>
  <c r="Z93" i="5"/>
  <c r="X94" i="5"/>
  <c r="Z94" i="5" s="1"/>
  <c r="Y94" i="5"/>
  <c r="X95" i="5"/>
  <c r="Y95" i="5"/>
  <c r="Z95" i="5"/>
  <c r="X96" i="5"/>
  <c r="Y96" i="5"/>
  <c r="Z96" i="5" s="1"/>
  <c r="X97" i="5"/>
  <c r="Y97" i="5"/>
  <c r="Z97" i="5"/>
  <c r="X98" i="5"/>
  <c r="Z98" i="5" s="1"/>
  <c r="Y98" i="5"/>
  <c r="X99" i="5"/>
  <c r="Z99" i="5" s="1"/>
  <c r="Y99" i="5"/>
  <c r="X100" i="5"/>
  <c r="Z100" i="5" s="1"/>
  <c r="Y100" i="5"/>
  <c r="X101" i="5"/>
  <c r="Y101" i="5"/>
  <c r="Z101" i="5"/>
  <c r="X102" i="5"/>
  <c r="Z102" i="5" s="1"/>
  <c r="Y102" i="5"/>
  <c r="X103" i="5"/>
  <c r="Y103" i="5"/>
  <c r="Z103" i="5"/>
  <c r="O83" i="5"/>
  <c r="J83" i="5"/>
  <c r="J9" i="5"/>
  <c r="O9" i="5"/>
  <c r="Q32" i="2"/>
  <c r="R32" i="2" s="1"/>
  <c r="J267" i="6"/>
  <c r="Y267" i="6" s="1"/>
  <c r="O267" i="6"/>
  <c r="X267" i="6"/>
  <c r="J19" i="5"/>
  <c r="J20" i="5"/>
  <c r="O19" i="5"/>
  <c r="O20" i="5"/>
  <c r="J32" i="5"/>
  <c r="O32" i="5"/>
  <c r="J98" i="5"/>
  <c r="O98" i="5"/>
  <c r="O6" i="5"/>
  <c r="O7" i="5"/>
  <c r="O8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9" i="5"/>
  <c r="O100" i="5"/>
  <c r="O101" i="5"/>
  <c r="O102" i="5"/>
  <c r="O103" i="5"/>
  <c r="J88" i="5"/>
  <c r="J58" i="5"/>
  <c r="J7" i="5"/>
  <c r="J71" i="5"/>
  <c r="J72" i="5"/>
  <c r="J38" i="5"/>
  <c r="AC104" i="5"/>
  <c r="AC106" i="5" s="1"/>
  <c r="Z267" i="6" l="1"/>
  <c r="J90" i="5"/>
  <c r="J59" i="5"/>
  <c r="J92" i="5"/>
  <c r="J60" i="5"/>
  <c r="J6" i="5"/>
  <c r="J8" i="5"/>
  <c r="J10" i="5"/>
  <c r="J11" i="5"/>
  <c r="J12" i="5"/>
  <c r="J13" i="5"/>
  <c r="J14" i="5"/>
  <c r="J15" i="5"/>
  <c r="J16" i="5"/>
  <c r="J17" i="5"/>
  <c r="J18" i="5"/>
  <c r="J21" i="5"/>
  <c r="J22" i="5"/>
  <c r="J23" i="5"/>
  <c r="J24" i="5"/>
  <c r="J25" i="5"/>
  <c r="J26" i="5"/>
  <c r="J27" i="5"/>
  <c r="J28" i="5"/>
  <c r="J29" i="5"/>
  <c r="J30" i="5"/>
  <c r="J31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61" i="5"/>
  <c r="J62" i="5"/>
  <c r="J63" i="5"/>
  <c r="J64" i="5"/>
  <c r="J65" i="5"/>
  <c r="J66" i="5"/>
  <c r="J67" i="5"/>
  <c r="J68" i="5"/>
  <c r="J69" i="5"/>
  <c r="J70" i="5"/>
  <c r="J73" i="5"/>
  <c r="J74" i="5"/>
  <c r="J75" i="5"/>
  <c r="J76" i="5"/>
  <c r="J77" i="5"/>
  <c r="J78" i="5"/>
  <c r="J79" i="5"/>
  <c r="J80" i="5"/>
  <c r="J81" i="5"/>
  <c r="J82" i="5"/>
  <c r="J84" i="5"/>
  <c r="J85" i="5"/>
  <c r="J86" i="5"/>
  <c r="J87" i="5"/>
  <c r="J89" i="5"/>
  <c r="J91" i="5"/>
  <c r="J93" i="5"/>
  <c r="J94" i="5"/>
  <c r="J95" i="5"/>
  <c r="J96" i="5"/>
  <c r="J97" i="5"/>
  <c r="J99" i="5"/>
  <c r="J100" i="5"/>
  <c r="J101" i="5"/>
  <c r="J102" i="5"/>
  <c r="J103" i="5"/>
  <c r="O5" i="5" l="1"/>
  <c r="O104" i="5" s="1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2" i="2"/>
  <c r="R2" i="2" s="1"/>
  <c r="L43" i="2"/>
  <c r="L45" i="2" s="1"/>
  <c r="Q42" i="2"/>
  <c r="X5" i="5"/>
  <c r="X104" i="5" s="1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45" i="2" l="1"/>
  <c r="J5" i="5"/>
  <c r="J104" i="5" l="1"/>
  <c r="Y104" i="5" s="1"/>
  <c r="Y5" i="5"/>
  <c r="Z5" i="5" s="1"/>
  <c r="Z104" i="5" s="1"/>
  <c r="AC107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5" i="2" l="1"/>
  <c r="R43" i="2"/>
  <c r="M45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4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E247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7" i="3" l="1"/>
  <c r="G247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<sst xmlns="http://schemas.openxmlformats.org/spreadsheetml/2006/main" count="1756" uniqueCount="629">
  <si>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</si>
  <si>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</si>
  <si>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</si>
  <si>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</si>
  <si>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</si>
  <si>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</si>
  <si>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</si>
  <si>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</si>
  <si>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</si>
  <si>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</si>
  <si>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</si>
  <si>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</si>
  <si>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</si>
  <si>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</si>
  <si>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</si>
  <si>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</si>
  <si>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</si>
  <si>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</si>
  <si>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</si>
  <si>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</si>
  <si>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</si>
  <si>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</si>
  <si>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</si>
  <si>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</si>
  <si>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</si>
  <si>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</si>
  <si>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</si>
  <si>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</si>
  <si>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</si>
  <si>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</si>
  <si>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</si>
  <si>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</si>
  <si>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</si>
  <si>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</si>
  <si>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</si>
  <si>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</si>
  <si>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</si>
  <si>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</si>
  <si>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</si>
  <si>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</si>
  <si>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</si>
  <si>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</si>
  <si>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</si>
  <si>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</si>
  <si>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</si>
  <si>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</si>
  <si>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</si>
  <si>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</si>
  <si>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</si>
  <si>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</si>
  <si>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</si>
  <si>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</si>
  <si>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</si>
  <si>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</si>
  <si>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</si>
  <si>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</si>
  <si>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</si>
  <si>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</si>
  <si>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</si>
  <si>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</si>
  <si>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</si>
  <si>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</si>
  <si>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</si>
  <si>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</si>
  <si>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</si>
  <si>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</si>
  <si>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</si>
  <si>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</si>
  <si>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</si>
  <si>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</si>
  <si>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</si>
  <si>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</si>
  <si>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</si>
  <si>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</si>
  <si>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</si>
  <si>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</si>
  <si>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</si>
  <si>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</si>
  <si>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</si>
  <si>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</si>
  <si>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</si>
  <si>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</si>
  <si>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</si>
  <si>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</si>
  <si>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</si>
  <si>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</si>
  <si>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</si>
  <si>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</si>
  <si>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</si>
  <si>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</si>
  <si>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</si>
  <si>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</si>
  <si>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</si>
  <si>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</si>
  <si>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</si>
  <si>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</si>
  <si>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</si>
  <si>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</si>
  <si>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</si>
  <si>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</si>
  <si>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</si>
  <si>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</si>
  <si>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</si>
  <si>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</si>
  <si>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</si>
  <si>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</si>
  <si>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</si>
  <si>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</si>
  <si>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</si>
  <si>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</si>
  <si>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</si>
  <si>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</si>
  <si>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</si>
  <si>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</si>
  <si>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</si>
  <si>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</si>
  <si>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</si>
  <si>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</si>
  <si>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</si>
  <si>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</si>
  <si>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</si>
  <si>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</si>
  <si>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</si>
  <si>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</si>
  <si>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</si>
  <si>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</si>
  <si>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</si>
  <si>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</si>
  <si>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</si>
  <si>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</si>
  <si>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</si>
  <si>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</si>
  <si>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</si>
  <si>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</si>
  <si>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</si>
  <si>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</si>
  <si>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</si>
  <si>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</si>
  <si>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</si>
  <si>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</si>
  <si>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</si>
  <si>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</si>
  <si>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</si>
  <si>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</si>
  <si>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</si>
  <si>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</si>
  <si>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</si>
  <si>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</si>
  <si>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</si>
  <si>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</si>
  <si>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</si>
  <si>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</si>
  <si>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</si>
  <si>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</si>
  <si>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</si>
  <si>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</si>
  <si>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</si>
  <si>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</si>
  <si>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</si>
  <si>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</si>
  <si>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</si>
  <si>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</si>
  <si>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</si>
  <si>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</si>
  <si>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</si>
  <si>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</si>
  <si>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</si>
  <si>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</si>
  <si>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</si>
  <si>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</si>
  <si>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</si>
  <si>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</si>
  <si>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Horner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</si>
  <si>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</si>
  <si>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</si>
  <si>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</si>
  <si>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</si>
  <si>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</si>
  <si>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</si>
  <si>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</si>
  <si>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</si>
  <si>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</si>
  <si>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</si>
  <si>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</si>
  <si>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</si>
  <si>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</si>
  <si>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</si>
  <si>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</si>
  <si>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</si>
  <si>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</si>
  <si>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</si>
  <si>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</si>
  <si>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</si>
  <si>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</si>
  <si>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</si>
  <si>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</si>
  <si>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</si>
  <si>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</si>
  <si>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</si>
  <si>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</si>
  <si>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</si>
  <si>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</si>
  <si>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</si>
  <si>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</si>
  <si>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</si>
  <si>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</si>
  <si>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</si>
  <si>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</si>
  <si>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</si>
  <si>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</si>
  <si>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</si>
  <si>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</si>
  <si>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</si>
  <si>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</si>
  <si>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</si>
  <si>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</si>
  <si>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</si>
  <si>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</si>
  <si>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</si>
  <si>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</si>
  <si>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</si>
  <si>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</si>
  <si>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</si>
  <si>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</si>
  <si>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</si>
  <si>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</si>
  <si>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</si>
  <si>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</si>
  <si>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</si>
  <si>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</si>
  <si>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</si>
  <si>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</si>
  <si>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</si>
  <si>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</si>
  <si>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</si>
  <si>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</si>
  <si>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</si>
  <si>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</si>
  <si>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</si>
  <si>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</si>
  <si>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</si>
  <si>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</si>
  <si>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</si>
  <si>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</si>
  <si>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</si>
  <si>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</si>
  <si>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</si>
  <si>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</si>
  <si>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</si>
  <si>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</si>
  <si>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</si>
  <si>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</si>
  <si>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</si>
  <si>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</si>
  <si>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</si>
  <si>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</si>
  <si>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</si>
  <si>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</si>
  <si>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</si>
  <si>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</si>
  <si>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</si>
  <si>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</si>
  <si>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</si>
  <si>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</si>
  <si>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</si>
  <si>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</si>
  <si>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</si>
  <si>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</si>
  <si>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</si>
  <si>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</si>
  <si>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</si>
  <si>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</si>
  <si>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</si>
  <si>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</si>
  <si>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</si>
  <si>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</si>
  <si>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</si>
  <si>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</si>
  <si>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</si>
  <si>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</si>
  <si>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</si>
  <si>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</si>
  <si>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</si>
  <si>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</si>
  <si>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</si>
  <si>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</si>
  <si>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</si>
  <si>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</si>
  <si>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</si>
  <si>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</si>
  <si>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</si>
  <si>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</si>
  <si>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</si>
  <si>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</si>
  <si>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</si>
  <si>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</si>
  <si>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</si>
  <si>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</si>
  <si>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</si>
  <si>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</si>
  <si>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</si>
  <si>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</si>
  <si>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</si>
  <si>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</si>
  <si>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</si>
  <si>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</si>
  <si>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</si>
  <si>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</si>
  <si>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</si>
  <si>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</si>
  <si>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</si>
  <si>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</si>
  <si>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</si>
  <si>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</si>
  <si>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</si>
  <si>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</si>
  <si>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</si>
  <si>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</si>
  <si>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</si>
  <si>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</si>
  <si>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</si>
  <si>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</si>
  <si>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</si>
  <si>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</si>
  <si>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</si>
  <si>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</si>
  <si>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</si>
  <si>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</si>
  <si>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</si>
  <si>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</si>
  <si>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</si>
  <si>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</si>
  <si>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</si>
  <si>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</si>
  <si>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</si>
  <si>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</si>
  <si>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</si>
  <si>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</si>
  <si>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</si>
  <si>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</si>
  <si>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</si>
  <si>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</si>
  <si>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</si>
  <si>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</si>
  <si>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</si>
  <si>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</si>
  <si>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</si>
  <si>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</si>
  <si>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</si>
  <si>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</si>
  <si>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</si>
  <si>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</si>
  <si>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</si>
  <si>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</si>
  <si>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</si>
  <si>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</si>
  <si>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</si>
  <si>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</si>
  <si>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</si>
  <si>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</si>
  <si>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</si>
  <si>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</si>
  <si>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</si>
  <si>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</si>
  <si>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</si>
  <si>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</si>
  <si>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</si>
  <si>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</si>
  <si>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</si>
  <si>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</si>
  <si>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</si>
  <si>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</si>
  <si>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</si>
  <si>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</si>
  <si>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</si>
  <si>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</si>
  <si>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</si>
  <si>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</si>
  <si>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</si>
  <si>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</si>
  <si>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</si>
  <si>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</si>
  <si>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</si>
  <si>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</si>
  <si>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</si>
  <si>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</si>
  <si>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</si>
  <si>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</si>
  <si>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</si>
  <si>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</si>
  <si>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</si>
  <si>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</si>
  <si>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</si>
  <si>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</si>
  <si>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</si>
  <si>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</si>
  <si>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</si>
  <si>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</si>
  <si>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</si>
  <si>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</si>
  <si>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</si>
  <si>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</si>
  <si>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</si>
  <si>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</si>
  <si>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</si>
  <si>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</si>
  <si>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</si>
  <si>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</si>
  <si>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</si>
  <si>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</si>
  <si>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</si>
  <si>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</si>
  <si>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</si>
  <si>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</si>
  <si>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</si>
  <si>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</si>
  <si>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</si>
  <si>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</si>
  <si>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</si>
  <si>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</si>
  <si>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</si>
  <si>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</si>
  <si>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</si>
  <si>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</si>
  <si>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</si>
  <si>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</si>
  <si>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</si>
  <si>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</si>
  <si>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</si>
  <si>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</si>
  <si>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</si>
  <si>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</si>
  <si>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</si>
  <si>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</si>
  <si>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</si>
  <si>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</si>
  <si>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</si>
  <si>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</si>
  <si>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</si>
  <si>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</si>
  <si>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</si>
  <si>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</si>
  <si>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</si>
  <si>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</si>
  <si>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</si>
  <si>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</si>
  <si>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</si>
  <si>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</si>
  <si>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</si>
  <si>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</si>
  <si>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</si>
  <si>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</si>
  <si>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</si>
  <si>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</si>
  <si>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</si>
  <si>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</si>
  <si>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</si>
  <si>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</si>
  <si>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</si>
  <si>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</si>
  <si>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</si>
  <si>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</si>
  <si>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</si>
  <si>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</si>
  <si>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</si>
  <si>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</si>
  <si>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</si>
  <si>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</si>
  <si>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</si>
  <si>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</si>
  <si>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</si>
  <si>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</si>
  <si>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</si>
  <si>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Seth</t>
  </si>
  <si>
    <t>Biddulph</t>
  </si>
  <si>
    <t>Aaron</t>
  </si>
  <si>
    <t>Felix</t>
  </si>
  <si>
    <t>Issa</t>
  </si>
  <si>
    <t>Mario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</si>
  <si>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</si>
  <si>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</si>
  <si>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</si>
  <si>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</si>
  <si>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</si>
  <si>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</si>
  <si>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</si>
  <si>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</si>
  <si>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</si>
  <si>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</si>
  <si>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</si>
  <si>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</si>
  <si>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</si>
  <si>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</si>
  <si>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</si>
  <si>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</si>
  <si>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</si>
  <si>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</si>
  <si>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</si>
  <si>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</si>
  <si>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Trace</t>
  </si>
  <si>
    <t>Pecos</t>
  </si>
  <si>
    <t>Zane</t>
  </si>
  <si>
    <t>Oullette</t>
  </si>
  <si>
    <t>Adkinson</t>
  </si>
  <si>
    <t>Arvizo</t>
  </si>
  <si>
    <t>Jessica</t>
  </si>
  <si>
    <t>Clevenger</t>
  </si>
  <si>
    <t>Phil</t>
  </si>
  <si>
    <t>Tera</t>
  </si>
  <si>
    <t>Shaver</t>
  </si>
  <si>
    <t>Ochoa</t>
  </si>
  <si>
    <t>Adjust</t>
  </si>
  <si>
    <t>Tygue</t>
  </si>
  <si>
    <t>Rayden</t>
  </si>
  <si>
    <t>First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</si>
  <si>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</si>
  <si>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</si>
  <si>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</si>
  <si>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</si>
  <si>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</si>
  <si>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</si>
  <si>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</si>
  <si>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</si>
  <si>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</si>
  <si>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</si>
  <si>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Howell</t>
  </si>
  <si>
    <t>Meza Zuniga</t>
  </si>
  <si>
    <t>Rachael</t>
  </si>
  <si>
    <t>Donica</t>
  </si>
  <si>
    <t>Emilia</t>
  </si>
  <si>
    <t>c</t>
  </si>
  <si>
    <t>ar</t>
  </si>
  <si>
    <t>miss</t>
  </si>
  <si>
    <t>Brycen</t>
  </si>
  <si>
    <t>Niemeier</t>
  </si>
  <si>
    <t>Oluwagboyega</t>
  </si>
  <si>
    <t>Afolabi</t>
  </si>
  <si>
    <t>Kalle</t>
  </si>
  <si>
    <t>Solomon</t>
  </si>
  <si>
    <t>Tanner</t>
  </si>
  <si>
    <t>Actually Paid</t>
  </si>
  <si>
    <t>Delta</t>
  </si>
  <si>
    <t>Torrez-Ortiz</t>
  </si>
  <si>
    <t>Rachel</t>
  </si>
  <si>
    <t>Men's Playoff Division</t>
  </si>
  <si>
    <t>BYE</t>
  </si>
  <si>
    <t>Kirtland FC</t>
  </si>
  <si>
    <t>Fc Coras</t>
  </si>
  <si>
    <t>FC Chicken Killers</t>
  </si>
  <si>
    <t>Persepolis</t>
  </si>
  <si>
    <t>Galacticos</t>
  </si>
  <si>
    <t>HUARUMOS</t>
  </si>
  <si>
    <t>Hampton Roads</t>
  </si>
  <si>
    <t>Strikers</t>
  </si>
  <si>
    <t>Valedorez FC</t>
  </si>
  <si>
    <t>Club A-1</t>
  </si>
  <si>
    <t>Atletico New Mexico</t>
  </si>
  <si>
    <t>Rushambo</t>
  </si>
  <si>
    <t>Reavers</t>
  </si>
  <si>
    <t>Womens's 3rd Division</t>
  </si>
  <si>
    <t>Violet Femmes</t>
  </si>
  <si>
    <t>Odyssey</t>
  </si>
  <si>
    <t>Hussein</t>
  </si>
  <si>
    <t>Soueidan</t>
  </si>
  <si>
    <t>Express</t>
  </si>
  <si>
    <t>Fc Allstars</t>
  </si>
  <si>
    <t>Wonder Women</t>
  </si>
  <si>
    <t>Perfect Storm</t>
  </si>
  <si>
    <t>Womens's 2nd Division</t>
  </si>
  <si>
    <t>Led Boots</t>
  </si>
  <si>
    <t>Revolution</t>
  </si>
  <si>
    <t>Furia Extrema</t>
  </si>
  <si>
    <t>Renegades on Fire</t>
  </si>
  <si>
    <t>Ms. Fits</t>
  </si>
  <si>
    <t>Coed X Division</t>
  </si>
  <si>
    <t>Oldies but goodies</t>
  </si>
  <si>
    <t>L7 Weenies</t>
  </si>
  <si>
    <t>Bob</t>
  </si>
  <si>
    <t>El Tri</t>
  </si>
  <si>
    <t>Filthy Animals</t>
  </si>
  <si>
    <t>Los Luchadores</t>
  </si>
  <si>
    <t>New World</t>
  </si>
  <si>
    <t>Kicking and Screaming</t>
  </si>
  <si>
    <t>Charizard</t>
  </si>
  <si>
    <t>Men's Men's Open Division</t>
  </si>
  <si>
    <t>My Little Pintos</t>
  </si>
  <si>
    <t>Rogues</t>
  </si>
  <si>
    <t>Bushwhackers</t>
  </si>
  <si>
    <t>Jiminy Kick It</t>
  </si>
  <si>
    <t>Hogsbreath</t>
  </si>
  <si>
    <t>NewOld Boys</t>
  </si>
  <si>
    <t>COSMIK DEBRIS</t>
  </si>
  <si>
    <t>StepBros FC</t>
  </si>
  <si>
    <t>Anglin</t>
  </si>
  <si>
    <t>LOS SEVENS</t>
  </si>
  <si>
    <t>Dioses</t>
  </si>
  <si>
    <t>Grass Stains</t>
  </si>
  <si>
    <t>SVB FC</t>
  </si>
  <si>
    <t>Coed Y Division</t>
  </si>
  <si>
    <t>FC Caliente</t>
  </si>
  <si>
    <t>Moosehead</t>
  </si>
  <si>
    <t>Noobz</t>
  </si>
  <si>
    <t>En Fuego FC</t>
  </si>
  <si>
    <t>Westgate United</t>
  </si>
  <si>
    <t>Zia FC</t>
  </si>
  <si>
    <t>The QT's</t>
  </si>
  <si>
    <t>Just Kickin It</t>
  </si>
  <si>
    <t>Coed Z Division</t>
  </si>
  <si>
    <t>Whatever</t>
  </si>
  <si>
    <t>Pompos</t>
  </si>
  <si>
    <t>Chelsea</t>
  </si>
  <si>
    <t>FC Learned Foot</t>
  </si>
  <si>
    <t>Mutiny</t>
  </si>
  <si>
    <t>Calvary Lutheran</t>
  </si>
  <si>
    <t>AFC Richmond</t>
  </si>
  <si>
    <t>Bandits</t>
  </si>
  <si>
    <t>Vicious &amp; Delicious</t>
  </si>
  <si>
    <t>FC Masters</t>
  </si>
  <si>
    <t>Coed ZZ Division</t>
  </si>
  <si>
    <t>Diversity</t>
  </si>
  <si>
    <t>The Outlaws</t>
  </si>
  <si>
    <t>Mean Micheladas</t>
  </si>
  <si>
    <t>Button City FC</t>
  </si>
  <si>
    <t>Game of Throw-Ins</t>
  </si>
  <si>
    <t>Roadrunners</t>
  </si>
  <si>
    <t>Bad News Bears</t>
  </si>
  <si>
    <t>* - report created before game date (often caused by re-scheduled game)</t>
  </si>
  <si>
    <t xml:space="preserve">Efrain 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</si>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</sst>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0" fontId="0" fillId="5" borderId="0" xfId="0" applyFill="1"/>
    <xf numFmtId="0" fontId="2" fillId="5" borderId="0" xfId="0" applyFont="1" applyFill="1"/>
    <xf numFmtId="44" fontId="5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/>
    <xf numFmtId="14" fontId="0" fillId="0" borderId="0" xfId="0" applyNumberFormat="1" applyAlignment="1">
      <alignment horizontal="right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showWhiteSpace="0" topLeftCell="D1" zoomScale="75" zoomScaleNormal="75" workbookViewId="0">
      <selection activeCell="R18" sqref="R18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2:13" x14ac:dyDescent="0.25">
      <c r="B1" s="1">
        <v>45363</v>
      </c>
      <c r="C1" s="1"/>
      <c r="H1" s="50" t="s">
        <v>97</v>
      </c>
      <c r="I1" s="50"/>
      <c r="J1" s="50" t="s">
        <v>101</v>
      </c>
      <c r="K1" s="50"/>
      <c r="L1" s="50" t="s">
        <v>101</v>
      </c>
      <c r="M1" s="50"/>
    </row>
    <row r="2" spans="2:13" x14ac:dyDescent="0.25">
      <c r="B2">
        <v>2</v>
      </c>
      <c r="C2">
        <v>86044</v>
      </c>
      <c r="D2" t="s">
        <v>544</v>
      </c>
      <c r="E2" t="s">
        <v>547</v>
      </c>
      <c r="F2" t="s">
        <v>548</v>
      </c>
      <c r="G2" s="1">
        <v>45361</v>
      </c>
      <c r="H2" t="s">
        <v>485</v>
      </c>
      <c r="I2" t="s">
        <v>486</v>
      </c>
      <c r="J2" t="s">
        <v>537</v>
      </c>
      <c r="K2" t="s">
        <v>414</v>
      </c>
      <c r="L2" t="s">
        <v>527</v>
      </c>
      <c r="M2" t="s">
        <v>525</v>
      </c>
    </row>
    <row r="3" spans="2:13" x14ac:dyDescent="0.25">
      <c r="B3">
        <v>3</v>
      </c>
      <c r="C3" s="42">
        <v>86045</v>
      </c>
      <c r="D3" t="s">
        <v>544</v>
      </c>
      <c r="E3" t="s">
        <v>549</v>
      </c>
      <c r="F3" t="s">
        <v>550</v>
      </c>
      <c r="G3" s="1">
        <v>45361</v>
      </c>
      <c r="H3" t="s">
        <v>537</v>
      </c>
      <c r="I3" t="s">
        <v>414</v>
      </c>
      <c r="J3" t="s">
        <v>485</v>
      </c>
      <c r="K3" t="s">
        <v>486</v>
      </c>
      <c r="L3" s="11" t="s">
        <v>242</v>
      </c>
    </row>
    <row r="4" spans="2:13" x14ac:dyDescent="0.25">
      <c r="B4">
        <v>4</v>
      </c>
      <c r="C4" s="42">
        <v>86046</v>
      </c>
      <c r="D4" t="s">
        <v>544</v>
      </c>
      <c r="E4" t="s">
        <v>551</v>
      </c>
      <c r="F4" t="s">
        <v>552</v>
      </c>
      <c r="G4" s="1">
        <v>45361</v>
      </c>
      <c r="H4" s="11" t="s">
        <v>346</v>
      </c>
      <c r="I4" t="s">
        <v>347</v>
      </c>
      <c r="J4" t="s">
        <v>463</v>
      </c>
      <c r="K4" t="s">
        <v>213</v>
      </c>
      <c r="L4" s="11" t="s">
        <v>242</v>
      </c>
    </row>
    <row r="5" spans="2:13" x14ac:dyDescent="0.25">
      <c r="B5">
        <v>5</v>
      </c>
      <c r="C5" s="42">
        <v>86047</v>
      </c>
      <c r="D5" t="s">
        <v>544</v>
      </c>
      <c r="E5" t="s">
        <v>553</v>
      </c>
      <c r="F5" t="s">
        <v>554</v>
      </c>
      <c r="G5" s="1">
        <v>45361</v>
      </c>
      <c r="H5" t="s">
        <v>527</v>
      </c>
      <c r="I5" t="s">
        <v>525</v>
      </c>
      <c r="J5" t="s">
        <v>481</v>
      </c>
      <c r="K5" t="s">
        <v>542</v>
      </c>
      <c r="L5" s="11" t="s">
        <v>242</v>
      </c>
    </row>
    <row r="6" spans="2:13" x14ac:dyDescent="0.25">
      <c r="B6">
        <v>6</v>
      </c>
      <c r="C6" s="14">
        <v>86048</v>
      </c>
      <c r="D6" t="s">
        <v>544</v>
      </c>
      <c r="E6" t="s">
        <v>555</v>
      </c>
      <c r="F6" t="s">
        <v>556</v>
      </c>
      <c r="G6" s="1">
        <v>45361</v>
      </c>
      <c r="H6" s="11" t="s">
        <v>346</v>
      </c>
      <c r="I6" t="s">
        <v>347</v>
      </c>
      <c r="J6" s="11" t="s">
        <v>242</v>
      </c>
      <c r="L6" s="11" t="s">
        <v>242</v>
      </c>
    </row>
    <row r="7" spans="2:13" x14ac:dyDescent="0.25">
      <c r="B7">
        <v>7</v>
      </c>
      <c r="C7" s="42">
        <v>86049</v>
      </c>
      <c r="D7" t="s">
        <v>544</v>
      </c>
      <c r="E7" t="s">
        <v>557</v>
      </c>
      <c r="F7" t="s">
        <v>558</v>
      </c>
      <c r="G7" s="1">
        <v>45361</v>
      </c>
      <c r="H7" s="11" t="s">
        <v>9</v>
      </c>
      <c r="I7" t="s">
        <v>10</v>
      </c>
      <c r="J7" t="s">
        <v>543</v>
      </c>
      <c r="K7" t="s">
        <v>525</v>
      </c>
      <c r="L7" s="11" t="s">
        <v>242</v>
      </c>
    </row>
    <row r="8" spans="2:13" x14ac:dyDescent="0.25">
      <c r="B8">
        <v>8</v>
      </c>
      <c r="C8" s="42">
        <v>86098</v>
      </c>
      <c r="D8" t="s">
        <v>559</v>
      </c>
      <c r="E8" t="s">
        <v>560</v>
      </c>
      <c r="F8" t="s">
        <v>561</v>
      </c>
      <c r="G8" s="1">
        <v>45361</v>
      </c>
      <c r="H8" t="s">
        <v>178</v>
      </c>
      <c r="I8" t="s">
        <v>45</v>
      </c>
      <c r="J8" t="s">
        <v>562</v>
      </c>
      <c r="K8" t="s">
        <v>563</v>
      </c>
      <c r="L8" s="11" t="s">
        <v>242</v>
      </c>
    </row>
    <row r="9" spans="2:13" x14ac:dyDescent="0.25">
      <c r="B9">
        <v>9</v>
      </c>
      <c r="C9">
        <v>86099</v>
      </c>
      <c r="D9" t="s">
        <v>559</v>
      </c>
      <c r="E9" t="s">
        <v>564</v>
      </c>
      <c r="F9" t="s">
        <v>565</v>
      </c>
      <c r="G9" s="1">
        <v>45361</v>
      </c>
      <c r="H9" t="s">
        <v>45</v>
      </c>
      <c r="I9" t="s">
        <v>412</v>
      </c>
      <c r="J9" t="s">
        <v>72</v>
      </c>
      <c r="K9" t="s">
        <v>73</v>
      </c>
      <c r="L9" t="s">
        <v>539</v>
      </c>
      <c r="M9" t="s">
        <v>45</v>
      </c>
    </row>
    <row r="10" spans="2:13" x14ac:dyDescent="0.25">
      <c r="B10">
        <v>10</v>
      </c>
      <c r="C10" s="42">
        <v>86100</v>
      </c>
      <c r="D10" t="s">
        <v>559</v>
      </c>
      <c r="E10" t="s">
        <v>566</v>
      </c>
      <c r="F10" t="s">
        <v>567</v>
      </c>
      <c r="G10" s="1">
        <v>45361</v>
      </c>
      <c r="H10" s="11" t="s">
        <v>9</v>
      </c>
      <c r="I10" t="s">
        <v>10</v>
      </c>
      <c r="J10" t="s">
        <v>562</v>
      </c>
      <c r="K10" t="s">
        <v>563</v>
      </c>
      <c r="L10" s="11" t="s">
        <v>242</v>
      </c>
    </row>
    <row r="11" spans="2:13" x14ac:dyDescent="0.25">
      <c r="B11">
        <v>11</v>
      </c>
      <c r="C11" s="42">
        <v>86180</v>
      </c>
      <c r="D11" t="s">
        <v>568</v>
      </c>
      <c r="E11" t="s">
        <v>569</v>
      </c>
      <c r="F11" t="s">
        <v>570</v>
      </c>
      <c r="G11" s="1">
        <v>45361</v>
      </c>
      <c r="H11" t="s">
        <v>141</v>
      </c>
      <c r="I11" t="s">
        <v>59</v>
      </c>
      <c r="J11" t="s">
        <v>381</v>
      </c>
      <c r="K11" t="s">
        <v>526</v>
      </c>
      <c r="L11" s="11" t="s">
        <v>242</v>
      </c>
    </row>
    <row r="12" spans="2:13" x14ac:dyDescent="0.25">
      <c r="B12">
        <v>12</v>
      </c>
      <c r="C12">
        <v>86181</v>
      </c>
      <c r="D12" t="s">
        <v>568</v>
      </c>
      <c r="E12" t="s">
        <v>571</v>
      </c>
      <c r="F12" t="s">
        <v>572</v>
      </c>
      <c r="G12" s="1">
        <v>45361</v>
      </c>
      <c r="H12" t="s">
        <v>52</v>
      </c>
      <c r="I12" t="s">
        <v>53</v>
      </c>
      <c r="J12" t="s">
        <v>562</v>
      </c>
      <c r="K12" t="s">
        <v>563</v>
      </c>
      <c r="L12" t="s">
        <v>407</v>
      </c>
      <c r="M12" t="s">
        <v>466</v>
      </c>
    </row>
    <row r="13" spans="2:13" x14ac:dyDescent="0.25">
      <c r="B13">
        <v>14</v>
      </c>
      <c r="C13" s="42">
        <v>86221</v>
      </c>
      <c r="D13" t="s">
        <v>574</v>
      </c>
      <c r="E13" t="s">
        <v>575</v>
      </c>
      <c r="F13" t="s">
        <v>576</v>
      </c>
      <c r="G13" s="1">
        <v>45361</v>
      </c>
      <c r="H13" t="s">
        <v>577</v>
      </c>
      <c r="I13" t="s">
        <v>443</v>
      </c>
      <c r="J13" t="s">
        <v>539</v>
      </c>
      <c r="K13" t="s">
        <v>45</v>
      </c>
      <c r="L13" s="11" t="s">
        <v>242</v>
      </c>
    </row>
    <row r="14" spans="2:13" x14ac:dyDescent="0.25">
      <c r="B14">
        <v>15</v>
      </c>
      <c r="C14">
        <v>86222</v>
      </c>
      <c r="D14" t="s">
        <v>574</v>
      </c>
      <c r="E14" t="s">
        <v>578</v>
      </c>
      <c r="F14" t="s">
        <v>579</v>
      </c>
      <c r="G14" s="1">
        <v>45361</v>
      </c>
      <c r="H14" s="11" t="s">
        <v>627</v>
      </c>
      <c r="I14" t="s">
        <v>195</v>
      </c>
      <c r="J14" t="s">
        <v>25</v>
      </c>
      <c r="K14" t="s">
        <v>443</v>
      </c>
      <c r="L14" t="s">
        <v>381</v>
      </c>
      <c r="M14" t="s">
        <v>526</v>
      </c>
    </row>
    <row r="15" spans="2:13" x14ac:dyDescent="0.25">
      <c r="B15">
        <v>16</v>
      </c>
      <c r="C15">
        <v>86223</v>
      </c>
      <c r="D15" t="s">
        <v>574</v>
      </c>
      <c r="E15" t="s">
        <v>580</v>
      </c>
      <c r="F15" t="s">
        <v>581</v>
      </c>
      <c r="G15" s="1">
        <v>45361</v>
      </c>
      <c r="H15" t="s">
        <v>577</v>
      </c>
      <c r="I15" t="s">
        <v>443</v>
      </c>
      <c r="J15" s="11" t="s">
        <v>242</v>
      </c>
      <c r="L15" s="11" t="s">
        <v>242</v>
      </c>
    </row>
    <row r="16" spans="2:13" x14ac:dyDescent="0.25">
      <c r="B16">
        <v>17</v>
      </c>
      <c r="C16" s="14">
        <v>86224</v>
      </c>
      <c r="D16" t="s">
        <v>574</v>
      </c>
      <c r="E16" t="s">
        <v>582</v>
      </c>
      <c r="F16" t="s">
        <v>583</v>
      </c>
      <c r="G16" s="1">
        <v>45361</v>
      </c>
      <c r="H16" s="11" t="s">
        <v>535</v>
      </c>
      <c r="I16" t="s">
        <v>536</v>
      </c>
      <c r="J16" t="s">
        <v>381</v>
      </c>
      <c r="K16" t="s">
        <v>526</v>
      </c>
      <c r="L16" t="s">
        <v>539</v>
      </c>
      <c r="M16" t="s">
        <v>45</v>
      </c>
    </row>
    <row r="17" spans="2:13" x14ac:dyDescent="0.25">
      <c r="B17">
        <v>18</v>
      </c>
      <c r="C17" s="42">
        <v>86294</v>
      </c>
      <c r="D17" t="s">
        <v>584</v>
      </c>
      <c r="E17" t="s">
        <v>585</v>
      </c>
      <c r="F17" t="s">
        <v>586</v>
      </c>
      <c r="G17" s="1">
        <v>45361</v>
      </c>
      <c r="H17" t="s">
        <v>489</v>
      </c>
      <c r="I17" t="s">
        <v>490</v>
      </c>
      <c r="J17" t="s">
        <v>535</v>
      </c>
      <c r="K17" t="s">
        <v>536</v>
      </c>
      <c r="L17" s="11" t="s">
        <v>242</v>
      </c>
    </row>
    <row r="18" spans="2:13" x14ac:dyDescent="0.25">
      <c r="B18">
        <v>19</v>
      </c>
      <c r="C18">
        <v>86295</v>
      </c>
      <c r="D18" t="s">
        <v>584</v>
      </c>
      <c r="E18" t="s">
        <v>587</v>
      </c>
      <c r="F18" t="s">
        <v>588</v>
      </c>
      <c r="G18" s="1">
        <v>45361</v>
      </c>
      <c r="H18" s="11" t="s">
        <v>9</v>
      </c>
      <c r="I18" t="s">
        <v>10</v>
      </c>
      <c r="J18" t="s">
        <v>489</v>
      </c>
      <c r="K18" t="s">
        <v>490</v>
      </c>
      <c r="L18" t="s">
        <v>34</v>
      </c>
      <c r="M18" t="s">
        <v>61</v>
      </c>
    </row>
    <row r="19" spans="2:13" x14ac:dyDescent="0.25">
      <c r="B19">
        <v>20</v>
      </c>
      <c r="C19" s="42">
        <v>86296</v>
      </c>
      <c r="D19" t="s">
        <v>584</v>
      </c>
      <c r="E19" t="s">
        <v>589</v>
      </c>
      <c r="F19" t="s">
        <v>590</v>
      </c>
      <c r="G19" s="1">
        <v>45361</v>
      </c>
      <c r="H19" t="s">
        <v>489</v>
      </c>
      <c r="I19" t="s">
        <v>490</v>
      </c>
      <c r="J19" t="s">
        <v>168</v>
      </c>
      <c r="K19" t="s">
        <v>628</v>
      </c>
      <c r="L19" s="11" t="s">
        <v>242</v>
      </c>
    </row>
    <row r="20" spans="2:13" x14ac:dyDescent="0.25">
      <c r="B20">
        <v>21</v>
      </c>
      <c r="C20">
        <v>86297</v>
      </c>
      <c r="D20" t="s">
        <v>584</v>
      </c>
      <c r="E20" t="s">
        <v>591</v>
      </c>
      <c r="F20" t="s">
        <v>592</v>
      </c>
      <c r="G20" s="1">
        <v>45361</v>
      </c>
      <c r="H20" t="s">
        <v>463</v>
      </c>
      <c r="I20" t="s">
        <v>464</v>
      </c>
      <c r="J20" t="s">
        <v>168</v>
      </c>
      <c r="K20" t="s">
        <v>593</v>
      </c>
      <c r="L20" t="s">
        <v>407</v>
      </c>
      <c r="M20" t="s">
        <v>466</v>
      </c>
    </row>
    <row r="21" spans="2:13" x14ac:dyDescent="0.25">
      <c r="B21">
        <v>22</v>
      </c>
      <c r="C21">
        <v>86298</v>
      </c>
      <c r="D21" t="s">
        <v>584</v>
      </c>
      <c r="E21" t="s">
        <v>594</v>
      </c>
      <c r="F21" t="s">
        <v>595</v>
      </c>
      <c r="G21" s="1">
        <v>45361</v>
      </c>
      <c r="H21" t="s">
        <v>244</v>
      </c>
      <c r="I21" t="s">
        <v>245</v>
      </c>
      <c r="J21" t="s">
        <v>535</v>
      </c>
      <c r="K21" t="s">
        <v>536</v>
      </c>
      <c r="L21" t="s">
        <v>483</v>
      </c>
      <c r="M21" t="s">
        <v>484</v>
      </c>
    </row>
    <row r="22" spans="2:13" x14ac:dyDescent="0.25">
      <c r="B22">
        <v>23</v>
      </c>
      <c r="C22">
        <v>86299</v>
      </c>
      <c r="D22" t="s">
        <v>584</v>
      </c>
      <c r="E22" t="s">
        <v>596</v>
      </c>
      <c r="F22" t="s">
        <v>597</v>
      </c>
      <c r="G22" s="1">
        <v>45361</v>
      </c>
      <c r="H22" t="s">
        <v>483</v>
      </c>
      <c r="I22" t="s">
        <v>484</v>
      </c>
      <c r="J22" t="s">
        <v>52</v>
      </c>
      <c r="K22" t="s">
        <v>53</v>
      </c>
      <c r="L22" t="s">
        <v>507</v>
      </c>
      <c r="M22" t="s">
        <v>506</v>
      </c>
    </row>
    <row r="23" spans="2:13" x14ac:dyDescent="0.25">
      <c r="B23">
        <v>24</v>
      </c>
      <c r="C23" s="42">
        <v>86349</v>
      </c>
      <c r="D23" t="s">
        <v>598</v>
      </c>
      <c r="E23" t="s">
        <v>599</v>
      </c>
      <c r="F23" t="s">
        <v>600</v>
      </c>
      <c r="G23" s="1">
        <v>45361</v>
      </c>
      <c r="H23" t="s">
        <v>381</v>
      </c>
      <c r="I23" t="s">
        <v>437</v>
      </c>
      <c r="J23" t="s">
        <v>82</v>
      </c>
      <c r="K23" t="s">
        <v>503</v>
      </c>
      <c r="L23" s="11" t="s">
        <v>242</v>
      </c>
    </row>
    <row r="24" spans="2:13" x14ac:dyDescent="0.25">
      <c r="B24">
        <v>25</v>
      </c>
      <c r="C24">
        <v>86350</v>
      </c>
      <c r="D24" t="s">
        <v>598</v>
      </c>
      <c r="E24" t="s">
        <v>601</v>
      </c>
      <c r="F24" t="s">
        <v>602</v>
      </c>
      <c r="G24" s="1">
        <v>45361</v>
      </c>
      <c r="H24" t="s">
        <v>24</v>
      </c>
      <c r="I24" t="s">
        <v>74</v>
      </c>
      <c r="J24" t="s">
        <v>82</v>
      </c>
      <c r="K24" t="s">
        <v>503</v>
      </c>
      <c r="L24" t="s">
        <v>278</v>
      </c>
      <c r="M24" t="s">
        <v>279</v>
      </c>
    </row>
    <row r="25" spans="2:13" x14ac:dyDescent="0.25">
      <c r="B25">
        <v>26</v>
      </c>
      <c r="C25" s="42">
        <v>86351</v>
      </c>
      <c r="D25" t="s">
        <v>598</v>
      </c>
      <c r="E25" t="s">
        <v>603</v>
      </c>
      <c r="F25" t="s">
        <v>604</v>
      </c>
      <c r="G25" s="1">
        <v>45361</v>
      </c>
      <c r="H25" t="s">
        <v>244</v>
      </c>
      <c r="I25" t="s">
        <v>245</v>
      </c>
      <c r="J25" t="s">
        <v>82</v>
      </c>
      <c r="K25" t="s">
        <v>503</v>
      </c>
      <c r="L25" s="11" t="s">
        <v>242</v>
      </c>
    </row>
    <row r="26" spans="2:13" x14ac:dyDescent="0.25">
      <c r="B26">
        <v>27</v>
      </c>
      <c r="C26" s="14">
        <v>86352</v>
      </c>
      <c r="D26" t="s">
        <v>598</v>
      </c>
      <c r="E26" t="s">
        <v>605</v>
      </c>
      <c r="F26" t="s">
        <v>606</v>
      </c>
      <c r="G26" s="1">
        <v>45361</v>
      </c>
      <c r="H26" s="11" t="s">
        <v>627</v>
      </c>
      <c r="I26" t="s">
        <v>195</v>
      </c>
      <c r="J26" s="11" t="s">
        <v>242</v>
      </c>
      <c r="L26" s="11" t="s">
        <v>242</v>
      </c>
    </row>
    <row r="27" spans="2:13" x14ac:dyDescent="0.25">
      <c r="B27">
        <v>28</v>
      </c>
      <c r="C27" s="14">
        <v>86400</v>
      </c>
      <c r="D27" t="s">
        <v>607</v>
      </c>
      <c r="E27" t="s">
        <v>608</v>
      </c>
      <c r="F27" t="s">
        <v>609</v>
      </c>
      <c r="G27" s="1">
        <v>45361</v>
      </c>
      <c r="H27" t="s">
        <v>483</v>
      </c>
      <c r="I27" t="s">
        <v>484</v>
      </c>
      <c r="J27" s="11" t="s">
        <v>242</v>
      </c>
      <c r="L27" s="11" t="s">
        <v>242</v>
      </c>
    </row>
    <row r="28" spans="2:13" x14ac:dyDescent="0.25">
      <c r="B28">
        <v>29</v>
      </c>
      <c r="C28" s="14">
        <v>86401</v>
      </c>
      <c r="D28" t="s">
        <v>607</v>
      </c>
      <c r="E28" t="s">
        <v>610</v>
      </c>
      <c r="F28" t="s">
        <v>611</v>
      </c>
      <c r="G28" s="1">
        <v>45361</v>
      </c>
      <c r="H28" t="s">
        <v>48</v>
      </c>
      <c r="I28" t="s">
        <v>159</v>
      </c>
      <c r="J28" s="11" t="s">
        <v>242</v>
      </c>
      <c r="L28" s="11" t="s">
        <v>242</v>
      </c>
    </row>
    <row r="29" spans="2:13" x14ac:dyDescent="0.25">
      <c r="B29">
        <v>30</v>
      </c>
      <c r="C29" s="14">
        <v>86402</v>
      </c>
      <c r="D29" t="s">
        <v>607</v>
      </c>
      <c r="E29" t="s">
        <v>612</v>
      </c>
      <c r="F29" t="s">
        <v>613</v>
      </c>
      <c r="G29" s="1">
        <v>45361</v>
      </c>
      <c r="H29" t="s">
        <v>48</v>
      </c>
      <c r="I29" t="s">
        <v>159</v>
      </c>
      <c r="J29" s="11" t="s">
        <v>242</v>
      </c>
      <c r="L29" s="11" t="s">
        <v>242</v>
      </c>
    </row>
    <row r="30" spans="2:13" x14ac:dyDescent="0.25">
      <c r="B30">
        <v>31</v>
      </c>
      <c r="C30" s="14">
        <v>86403</v>
      </c>
      <c r="D30" t="s">
        <v>607</v>
      </c>
      <c r="E30" t="s">
        <v>614</v>
      </c>
      <c r="F30" t="s">
        <v>615</v>
      </c>
      <c r="G30" s="1">
        <v>45361</v>
      </c>
      <c r="H30" t="s">
        <v>381</v>
      </c>
      <c r="I30" t="s">
        <v>437</v>
      </c>
      <c r="J30" s="11" t="s">
        <v>242</v>
      </c>
      <c r="L30" s="11" t="s">
        <v>242</v>
      </c>
    </row>
    <row r="31" spans="2:13" x14ac:dyDescent="0.25">
      <c r="B31">
        <v>32</v>
      </c>
      <c r="C31" s="14">
        <v>86404</v>
      </c>
      <c r="D31" t="s">
        <v>607</v>
      </c>
      <c r="E31" t="s">
        <v>616</v>
      </c>
      <c r="F31" t="s">
        <v>617</v>
      </c>
      <c r="G31" s="1">
        <v>45361</v>
      </c>
      <c r="H31" t="s">
        <v>381</v>
      </c>
      <c r="I31" t="s">
        <v>437</v>
      </c>
      <c r="J31" s="11" t="s">
        <v>242</v>
      </c>
      <c r="L31" s="11" t="s">
        <v>242</v>
      </c>
    </row>
    <row r="32" spans="2:13" x14ac:dyDescent="0.25">
      <c r="B32">
        <v>33</v>
      </c>
      <c r="C32" s="14">
        <v>86459</v>
      </c>
      <c r="D32" t="s">
        <v>618</v>
      </c>
      <c r="E32" t="s">
        <v>619</v>
      </c>
      <c r="F32" t="s">
        <v>620</v>
      </c>
      <c r="G32" s="1">
        <v>45361</v>
      </c>
      <c r="H32" t="s">
        <v>244</v>
      </c>
      <c r="I32" t="s">
        <v>245</v>
      </c>
      <c r="J32" s="11" t="s">
        <v>242</v>
      </c>
      <c r="L32" s="11" t="s">
        <v>242</v>
      </c>
    </row>
    <row r="33" spans="2:12" x14ac:dyDescent="0.25">
      <c r="B33">
        <v>34</v>
      </c>
      <c r="C33" s="42">
        <v>86460</v>
      </c>
      <c r="D33" t="s">
        <v>618</v>
      </c>
      <c r="E33" t="s">
        <v>621</v>
      </c>
      <c r="F33" t="s">
        <v>622</v>
      </c>
      <c r="G33" s="1">
        <v>45361</v>
      </c>
      <c r="H33" t="s">
        <v>141</v>
      </c>
      <c r="I33" t="s">
        <v>59</v>
      </c>
      <c r="J33" t="s">
        <v>463</v>
      </c>
      <c r="K33" t="s">
        <v>464</v>
      </c>
      <c r="L33" s="11" t="s">
        <v>242</v>
      </c>
    </row>
    <row r="34" spans="2:12" x14ac:dyDescent="0.25">
      <c r="B34">
        <v>35</v>
      </c>
      <c r="C34" s="42">
        <v>86461</v>
      </c>
      <c r="D34" t="s">
        <v>618</v>
      </c>
      <c r="E34" t="s">
        <v>623</v>
      </c>
      <c r="F34" t="s">
        <v>624</v>
      </c>
      <c r="G34" s="1">
        <v>45361</v>
      </c>
      <c r="H34" t="s">
        <v>24</v>
      </c>
      <c r="I34" t="s">
        <v>74</v>
      </c>
      <c r="J34" t="s">
        <v>463</v>
      </c>
      <c r="K34" t="s">
        <v>464</v>
      </c>
      <c r="L34" s="11" t="s">
        <v>242</v>
      </c>
    </row>
    <row r="36" spans="2:12" x14ac:dyDescent="0.25">
      <c r="B36" t="s">
        <v>626</v>
      </c>
      <c r="F36" s="1"/>
    </row>
    <row r="37" spans="2:12" x14ac:dyDescent="0.25">
      <c r="F37" s="1"/>
    </row>
    <row r="38" spans="2:12" x14ac:dyDescent="0.25">
      <c r="B38">
        <v>1</v>
      </c>
      <c r="C38">
        <v>86043</v>
      </c>
      <c r="D38" t="s">
        <v>544</v>
      </c>
      <c r="E38" t="s">
        <v>545</v>
      </c>
      <c r="F38" t="s">
        <v>546</v>
      </c>
      <c r="G38" s="1">
        <v>45361</v>
      </c>
    </row>
    <row r="39" spans="2:12" x14ac:dyDescent="0.25">
      <c r="B39">
        <v>13</v>
      </c>
      <c r="C39">
        <v>86182</v>
      </c>
      <c r="D39" t="s">
        <v>568</v>
      </c>
      <c r="E39" t="s">
        <v>573</v>
      </c>
      <c r="F39" t="s">
        <v>545</v>
      </c>
      <c r="G39" s="1">
        <v>45361</v>
      </c>
    </row>
    <row r="40" spans="2:12" x14ac:dyDescent="0.25">
      <c r="B40">
        <v>36</v>
      </c>
      <c r="C40">
        <v>86462</v>
      </c>
      <c r="D40" t="s">
        <v>618</v>
      </c>
      <c r="E40" t="s">
        <v>545</v>
      </c>
      <c r="F40" t="s">
        <v>625</v>
      </c>
      <c r="G40" s="1">
        <v>45361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zoomScaleNormal="100" workbookViewId="0">
      <selection activeCell="A16" sqref="A16"/>
    </sheetView>
  </sheetViews>
  <sheetFormatPr defaultRowHeight="12.5" x14ac:dyDescent="0.25"/>
  <cols>
    <col min="2" max="2" width="11.81640625" customWidth="1"/>
    <col min="3" max="3" width="13" customWidth="1"/>
    <col min="4" max="4" width="8.90625" customWidth="1"/>
    <col min="5" max="5" width="11.36328125" customWidth="1"/>
    <col min="6" max="6" width="10.6328125" customWidth="1"/>
    <col min="7" max="7" width="11.81640625" customWidth="1"/>
    <col min="8" max="8" width="18.54296875" customWidth="1"/>
    <col min="9" max="9" width="11.54296875" bestFit="1" customWidth="1"/>
    <col min="10" max="10" width="14.54296875" hidden="1" customWidth="1"/>
    <col min="11" max="11" width="11.54296875" hidden="1" customWidth="1"/>
    <col min="12" max="14" width="11.54296875" customWidth="1"/>
    <col min="15" max="15" width="11" bestFit="1" customWidth="1"/>
  </cols>
  <sheetData>
    <row r="1" spans="1:18" ht="13" x14ac:dyDescent="0.3">
      <c r="B1" s="1"/>
      <c r="C1" s="51"/>
      <c r="D1" s="51"/>
      <c r="G1" s="51"/>
      <c r="H1" s="51"/>
      <c r="L1" t="s">
        <v>530</v>
      </c>
      <c r="M1" t="s">
        <v>531</v>
      </c>
      <c r="N1" t="s">
        <v>531</v>
      </c>
      <c r="O1" t="s">
        <v>532</v>
      </c>
      <c r="P1" t="s">
        <v>532</v>
      </c>
    </row>
    <row r="2" spans="1:18" x14ac:dyDescent="0.25">
      <c r="A2">
        <v>86044</v>
      </c>
      <c r="B2" t="s">
        <v>485</v>
      </c>
      <c r="C2" t="s">
        <v>486</v>
      </c>
      <c r="D2">
        <v>86044</v>
      </c>
      <c r="E2" t="s">
        <v>537</v>
      </c>
      <c r="F2" t="s">
        <v>414</v>
      </c>
      <c r="G2">
        <v>86044</v>
      </c>
      <c r="H2" t="s">
        <v>527</v>
      </c>
      <c r="I2" t="s">
        <v>525</v>
      </c>
      <c r="L2">
        <v>1</v>
      </c>
      <c r="M2">
        <v>1</v>
      </c>
      <c r="N2">
        <v>1</v>
      </c>
      <c r="Q2">
        <f>SUM(M2:P2)</f>
        <v>2</v>
      </c>
      <c r="R2">
        <f>+Q2-2</f>
        <v>0</v>
      </c>
    </row>
    <row r="3" spans="1:18" x14ac:dyDescent="0.25">
      <c r="A3" s="42">
        <v>86045</v>
      </c>
      <c r="B3" t="s">
        <v>537</v>
      </c>
      <c r="C3" t="s">
        <v>414</v>
      </c>
      <c r="D3" s="42">
        <v>86045</v>
      </c>
      <c r="E3" t="s">
        <v>485</v>
      </c>
      <c r="F3" t="s">
        <v>486</v>
      </c>
      <c r="G3" s="42">
        <v>86045</v>
      </c>
      <c r="H3" s="11" t="s">
        <v>242</v>
      </c>
      <c r="L3">
        <v>1</v>
      </c>
      <c r="M3">
        <v>1</v>
      </c>
      <c r="P3">
        <v>1</v>
      </c>
      <c r="Q3">
        <f t="shared" ref="Q3:Q41" si="0">SUM(M3:P3)</f>
        <v>2</v>
      </c>
      <c r="R3">
        <f t="shared" ref="R3:R41" si="1">+Q3-2</f>
        <v>0</v>
      </c>
    </row>
    <row r="4" spans="1:18" x14ac:dyDescent="0.25">
      <c r="A4" s="42">
        <v>86046</v>
      </c>
      <c r="B4" s="11" t="s">
        <v>346</v>
      </c>
      <c r="C4" t="s">
        <v>347</v>
      </c>
      <c r="D4" s="42">
        <v>86046</v>
      </c>
      <c r="E4" t="s">
        <v>463</v>
      </c>
      <c r="F4" t="s">
        <v>213</v>
      </c>
      <c r="G4" s="42">
        <v>86046</v>
      </c>
      <c r="H4" s="11" t="s">
        <v>242</v>
      </c>
      <c r="L4">
        <v>1</v>
      </c>
      <c r="M4">
        <v>1</v>
      </c>
      <c r="P4">
        <v>1</v>
      </c>
      <c r="Q4">
        <f t="shared" si="0"/>
        <v>2</v>
      </c>
      <c r="R4">
        <f t="shared" si="1"/>
        <v>0</v>
      </c>
    </row>
    <row r="5" spans="1:18" x14ac:dyDescent="0.25">
      <c r="A5" s="42">
        <v>86047</v>
      </c>
      <c r="B5" t="s">
        <v>527</v>
      </c>
      <c r="C5" t="s">
        <v>525</v>
      </c>
      <c r="D5" s="42">
        <v>86047</v>
      </c>
      <c r="E5" t="s">
        <v>481</v>
      </c>
      <c r="F5" t="s">
        <v>542</v>
      </c>
      <c r="G5" s="42">
        <v>86047</v>
      </c>
      <c r="H5" s="11" t="s">
        <v>242</v>
      </c>
      <c r="L5">
        <v>1</v>
      </c>
      <c r="M5">
        <v>1</v>
      </c>
      <c r="P5">
        <v>1</v>
      </c>
      <c r="Q5">
        <f t="shared" si="0"/>
        <v>2</v>
      </c>
      <c r="R5">
        <f t="shared" si="1"/>
        <v>0</v>
      </c>
    </row>
    <row r="6" spans="1:18" x14ac:dyDescent="0.25">
      <c r="A6" s="14">
        <v>86048</v>
      </c>
      <c r="B6" s="11" t="s">
        <v>346</v>
      </c>
      <c r="C6" t="s">
        <v>347</v>
      </c>
      <c r="D6" s="14">
        <v>86048</v>
      </c>
      <c r="E6" s="11" t="s">
        <v>242</v>
      </c>
      <c r="G6" s="14">
        <v>86048</v>
      </c>
      <c r="H6" s="11" t="s">
        <v>242</v>
      </c>
      <c r="L6">
        <v>1</v>
      </c>
      <c r="O6">
        <v>1</v>
      </c>
      <c r="P6">
        <v>1</v>
      </c>
      <c r="Q6">
        <f t="shared" si="0"/>
        <v>2</v>
      </c>
      <c r="R6">
        <f t="shared" si="1"/>
        <v>0</v>
      </c>
    </row>
    <row r="7" spans="1:18" x14ac:dyDescent="0.25">
      <c r="A7" s="42">
        <v>86049</v>
      </c>
      <c r="B7" s="11" t="s">
        <v>9</v>
      </c>
      <c r="C7" t="s">
        <v>10</v>
      </c>
      <c r="D7" s="42">
        <v>86049</v>
      </c>
      <c r="E7" t="s">
        <v>543</v>
      </c>
      <c r="F7" t="s">
        <v>525</v>
      </c>
      <c r="G7" s="42">
        <v>86049</v>
      </c>
      <c r="H7" s="11" t="s">
        <v>242</v>
      </c>
      <c r="L7">
        <v>1</v>
      </c>
      <c r="M7">
        <v>1</v>
      </c>
      <c r="P7">
        <v>1</v>
      </c>
      <c r="Q7">
        <f t="shared" si="0"/>
        <v>2</v>
      </c>
      <c r="R7">
        <f t="shared" si="1"/>
        <v>0</v>
      </c>
    </row>
    <row r="8" spans="1:18" x14ac:dyDescent="0.25">
      <c r="A8" s="42">
        <v>86098</v>
      </c>
      <c r="B8" t="s">
        <v>178</v>
      </c>
      <c r="C8" t="s">
        <v>45</v>
      </c>
      <c r="D8" s="42">
        <v>86098</v>
      </c>
      <c r="E8" t="s">
        <v>562</v>
      </c>
      <c r="F8" t="s">
        <v>563</v>
      </c>
      <c r="G8" s="42">
        <v>86098</v>
      </c>
      <c r="H8" s="11" t="s">
        <v>242</v>
      </c>
      <c r="L8">
        <v>1</v>
      </c>
      <c r="M8">
        <v>1</v>
      </c>
      <c r="P8">
        <v>1</v>
      </c>
      <c r="Q8">
        <f t="shared" si="0"/>
        <v>2</v>
      </c>
      <c r="R8">
        <f t="shared" si="1"/>
        <v>0</v>
      </c>
    </row>
    <row r="9" spans="1:18" x14ac:dyDescent="0.25">
      <c r="A9">
        <v>86099</v>
      </c>
      <c r="B9" t="s">
        <v>45</v>
      </c>
      <c r="C9" t="s">
        <v>412</v>
      </c>
      <c r="D9">
        <v>86099</v>
      </c>
      <c r="E9" t="s">
        <v>72</v>
      </c>
      <c r="F9" t="s">
        <v>73</v>
      </c>
      <c r="G9">
        <v>86099</v>
      </c>
      <c r="H9" t="s">
        <v>539</v>
      </c>
      <c r="I9" t="s">
        <v>45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1:18" x14ac:dyDescent="0.25">
      <c r="A10" s="42">
        <v>86100</v>
      </c>
      <c r="B10" s="11" t="s">
        <v>9</v>
      </c>
      <c r="C10" t="s">
        <v>10</v>
      </c>
      <c r="D10" s="42">
        <v>86100</v>
      </c>
      <c r="E10" t="s">
        <v>562</v>
      </c>
      <c r="F10" t="s">
        <v>563</v>
      </c>
      <c r="G10" s="42">
        <v>86100</v>
      </c>
      <c r="H10" s="11" t="s">
        <v>242</v>
      </c>
      <c r="L10">
        <v>1</v>
      </c>
      <c r="M10">
        <v>1</v>
      </c>
      <c r="P10">
        <v>1</v>
      </c>
      <c r="Q10">
        <f t="shared" si="0"/>
        <v>2</v>
      </c>
      <c r="R10">
        <f t="shared" si="1"/>
        <v>0</v>
      </c>
    </row>
    <row r="11" spans="1:18" x14ac:dyDescent="0.25">
      <c r="A11" s="42">
        <v>86180</v>
      </c>
      <c r="B11" t="s">
        <v>141</v>
      </c>
      <c r="C11" t="s">
        <v>59</v>
      </c>
      <c r="D11" s="42">
        <v>86180</v>
      </c>
      <c r="E11" t="s">
        <v>381</v>
      </c>
      <c r="F11" t="s">
        <v>526</v>
      </c>
      <c r="G11" s="42">
        <v>86180</v>
      </c>
      <c r="H11" s="11" t="s">
        <v>242</v>
      </c>
      <c r="L11">
        <v>1</v>
      </c>
      <c r="M11">
        <v>1</v>
      </c>
      <c r="P11">
        <v>1</v>
      </c>
      <c r="Q11">
        <f t="shared" si="0"/>
        <v>2</v>
      </c>
      <c r="R11">
        <f t="shared" si="1"/>
        <v>0</v>
      </c>
    </row>
    <row r="12" spans="1:18" x14ac:dyDescent="0.25">
      <c r="A12">
        <v>86181</v>
      </c>
      <c r="B12" t="s">
        <v>52</v>
      </c>
      <c r="C12" t="s">
        <v>53</v>
      </c>
      <c r="D12">
        <v>86181</v>
      </c>
      <c r="E12" t="s">
        <v>562</v>
      </c>
      <c r="F12" t="s">
        <v>563</v>
      </c>
      <c r="G12">
        <v>86181</v>
      </c>
      <c r="H12" t="s">
        <v>407</v>
      </c>
      <c r="I12" t="s">
        <v>466</v>
      </c>
      <c r="L12">
        <v>1</v>
      </c>
      <c r="M12">
        <v>1</v>
      </c>
      <c r="N12">
        <v>1</v>
      </c>
      <c r="Q12">
        <f t="shared" si="0"/>
        <v>2</v>
      </c>
      <c r="R12">
        <f t="shared" si="1"/>
        <v>0</v>
      </c>
    </row>
    <row r="13" spans="1:18" x14ac:dyDescent="0.25">
      <c r="A13" s="42">
        <v>86221</v>
      </c>
      <c r="B13" t="s">
        <v>577</v>
      </c>
      <c r="C13" t="s">
        <v>443</v>
      </c>
      <c r="D13" s="42">
        <v>86221</v>
      </c>
      <c r="E13" t="s">
        <v>539</v>
      </c>
      <c r="F13" t="s">
        <v>45</v>
      </c>
      <c r="G13" s="42">
        <v>86221</v>
      </c>
      <c r="H13" s="11" t="s">
        <v>242</v>
      </c>
      <c r="L13">
        <v>1</v>
      </c>
      <c r="M13">
        <v>1</v>
      </c>
      <c r="P13">
        <v>1</v>
      </c>
      <c r="Q13">
        <f t="shared" si="0"/>
        <v>2</v>
      </c>
      <c r="R13">
        <f t="shared" si="1"/>
        <v>0</v>
      </c>
    </row>
    <row r="14" spans="1:18" x14ac:dyDescent="0.25">
      <c r="A14">
        <v>86222</v>
      </c>
      <c r="B14" s="11" t="s">
        <v>627</v>
      </c>
      <c r="C14" t="s">
        <v>195</v>
      </c>
      <c r="D14">
        <v>86222</v>
      </c>
      <c r="E14" t="s">
        <v>25</v>
      </c>
      <c r="F14" t="s">
        <v>443</v>
      </c>
      <c r="G14">
        <v>86222</v>
      </c>
      <c r="H14" t="s">
        <v>381</v>
      </c>
      <c r="I14" t="s">
        <v>526</v>
      </c>
      <c r="L14">
        <v>1</v>
      </c>
      <c r="M14">
        <v>1</v>
      </c>
      <c r="N14">
        <v>1</v>
      </c>
      <c r="Q14">
        <f t="shared" si="0"/>
        <v>2</v>
      </c>
      <c r="R14">
        <f t="shared" si="1"/>
        <v>0</v>
      </c>
    </row>
    <row r="15" spans="1:18" x14ac:dyDescent="0.25">
      <c r="A15" s="14">
        <v>86223</v>
      </c>
      <c r="B15" t="s">
        <v>577</v>
      </c>
      <c r="C15" t="s">
        <v>443</v>
      </c>
      <c r="D15" s="14">
        <v>86223</v>
      </c>
      <c r="E15" s="11" t="s">
        <v>242</v>
      </c>
      <c r="G15" s="14">
        <v>86223</v>
      </c>
      <c r="H15" s="11" t="s">
        <v>242</v>
      </c>
      <c r="L15">
        <v>1</v>
      </c>
      <c r="O15">
        <v>1</v>
      </c>
      <c r="P15">
        <v>1</v>
      </c>
      <c r="Q15">
        <f t="shared" si="0"/>
        <v>2</v>
      </c>
      <c r="R15">
        <f t="shared" si="1"/>
        <v>0</v>
      </c>
    </row>
    <row r="16" spans="1:18" x14ac:dyDescent="0.25">
      <c r="A16">
        <v>86224</v>
      </c>
      <c r="B16" s="11" t="s">
        <v>535</v>
      </c>
      <c r="C16" t="s">
        <v>536</v>
      </c>
      <c r="D16">
        <v>86224</v>
      </c>
      <c r="E16" t="s">
        <v>381</v>
      </c>
      <c r="F16" t="s">
        <v>526</v>
      </c>
      <c r="G16">
        <v>86224</v>
      </c>
      <c r="H16" t="s">
        <v>539</v>
      </c>
      <c r="I16" t="s">
        <v>45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1:18" x14ac:dyDescent="0.25">
      <c r="A17" s="42">
        <v>86294</v>
      </c>
      <c r="B17" t="s">
        <v>489</v>
      </c>
      <c r="C17" t="s">
        <v>490</v>
      </c>
      <c r="D17" s="42">
        <v>86294</v>
      </c>
      <c r="E17" t="s">
        <v>535</v>
      </c>
      <c r="F17" t="s">
        <v>536</v>
      </c>
      <c r="G17" s="42">
        <v>86294</v>
      </c>
      <c r="H17" s="11" t="s">
        <v>242</v>
      </c>
      <c r="L17">
        <v>1</v>
      </c>
      <c r="M17">
        <v>1</v>
      </c>
      <c r="P17">
        <v>1</v>
      </c>
      <c r="Q17">
        <f t="shared" si="0"/>
        <v>2</v>
      </c>
      <c r="R17">
        <f t="shared" si="1"/>
        <v>0</v>
      </c>
    </row>
    <row r="18" spans="1:18" x14ac:dyDescent="0.25">
      <c r="A18">
        <v>86295</v>
      </c>
      <c r="B18" s="11" t="s">
        <v>9</v>
      </c>
      <c r="C18" t="s">
        <v>10</v>
      </c>
      <c r="D18">
        <v>86295</v>
      </c>
      <c r="E18" t="s">
        <v>489</v>
      </c>
      <c r="F18" t="s">
        <v>490</v>
      </c>
      <c r="G18">
        <v>86295</v>
      </c>
      <c r="H18" t="s">
        <v>34</v>
      </c>
      <c r="I18" t="s">
        <v>61</v>
      </c>
      <c r="L18">
        <v>1</v>
      </c>
      <c r="M18">
        <v>1</v>
      </c>
      <c r="N18">
        <v>1</v>
      </c>
      <c r="Q18">
        <f t="shared" si="0"/>
        <v>2</v>
      </c>
      <c r="R18">
        <f t="shared" si="1"/>
        <v>0</v>
      </c>
    </row>
    <row r="19" spans="1:18" x14ac:dyDescent="0.25">
      <c r="A19" s="42">
        <v>86296</v>
      </c>
      <c r="B19" t="s">
        <v>489</v>
      </c>
      <c r="C19" t="s">
        <v>490</v>
      </c>
      <c r="D19" s="42">
        <v>86296</v>
      </c>
      <c r="E19" t="s">
        <v>168</v>
      </c>
      <c r="F19" t="s">
        <v>628</v>
      </c>
      <c r="G19" s="42">
        <v>86296</v>
      </c>
      <c r="H19" s="11" t="s">
        <v>242</v>
      </c>
      <c r="L19">
        <v>1</v>
      </c>
      <c r="M19">
        <v>1</v>
      </c>
      <c r="P19">
        <v>1</v>
      </c>
      <c r="Q19">
        <f t="shared" si="0"/>
        <v>2</v>
      </c>
      <c r="R19">
        <f t="shared" si="1"/>
        <v>0</v>
      </c>
    </row>
    <row r="20" spans="1:18" x14ac:dyDescent="0.25">
      <c r="A20">
        <v>86297</v>
      </c>
      <c r="B20" t="s">
        <v>463</v>
      </c>
      <c r="C20" t="s">
        <v>464</v>
      </c>
      <c r="D20">
        <v>86297</v>
      </c>
      <c r="E20" t="s">
        <v>168</v>
      </c>
      <c r="F20" t="s">
        <v>593</v>
      </c>
      <c r="G20">
        <v>86297</v>
      </c>
      <c r="H20" t="s">
        <v>407</v>
      </c>
      <c r="I20" t="s">
        <v>466</v>
      </c>
      <c r="L20">
        <v>1</v>
      </c>
      <c r="M20">
        <v>1</v>
      </c>
      <c r="N20">
        <v>1</v>
      </c>
      <c r="Q20">
        <f t="shared" si="0"/>
        <v>2</v>
      </c>
      <c r="R20">
        <f t="shared" si="1"/>
        <v>0</v>
      </c>
    </row>
    <row r="21" spans="1:18" x14ac:dyDescent="0.25">
      <c r="A21">
        <v>86298</v>
      </c>
      <c r="B21" t="s">
        <v>244</v>
      </c>
      <c r="C21" t="s">
        <v>245</v>
      </c>
      <c r="D21">
        <v>86298</v>
      </c>
      <c r="E21" t="s">
        <v>535</v>
      </c>
      <c r="F21" t="s">
        <v>536</v>
      </c>
      <c r="G21">
        <v>86298</v>
      </c>
      <c r="H21" t="s">
        <v>483</v>
      </c>
      <c r="I21" t="s">
        <v>484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1:18" x14ac:dyDescent="0.25">
      <c r="A22">
        <v>86299</v>
      </c>
      <c r="B22" t="s">
        <v>483</v>
      </c>
      <c r="C22" t="s">
        <v>484</v>
      </c>
      <c r="D22">
        <v>86299</v>
      </c>
      <c r="E22" t="s">
        <v>52</v>
      </c>
      <c r="F22" t="s">
        <v>53</v>
      </c>
      <c r="G22">
        <v>86299</v>
      </c>
      <c r="H22" t="s">
        <v>507</v>
      </c>
      <c r="I22" t="s">
        <v>506</v>
      </c>
      <c r="L22">
        <v>1</v>
      </c>
      <c r="M22">
        <v>1</v>
      </c>
      <c r="N22">
        <v>1</v>
      </c>
      <c r="Q22">
        <f t="shared" si="0"/>
        <v>2</v>
      </c>
      <c r="R22">
        <f t="shared" si="1"/>
        <v>0</v>
      </c>
    </row>
    <row r="23" spans="1:18" x14ac:dyDescent="0.25">
      <c r="A23" s="42">
        <v>86349</v>
      </c>
      <c r="B23" t="s">
        <v>381</v>
      </c>
      <c r="C23" t="s">
        <v>437</v>
      </c>
      <c r="D23" s="42">
        <v>86349</v>
      </c>
      <c r="E23" t="s">
        <v>82</v>
      </c>
      <c r="F23" t="s">
        <v>503</v>
      </c>
      <c r="G23" s="42">
        <v>86349</v>
      </c>
      <c r="H23" s="11" t="s">
        <v>242</v>
      </c>
      <c r="L23">
        <v>1</v>
      </c>
      <c r="M23">
        <v>1</v>
      </c>
      <c r="P23">
        <v>1</v>
      </c>
      <c r="Q23">
        <f t="shared" si="0"/>
        <v>2</v>
      </c>
      <c r="R23">
        <f t="shared" si="1"/>
        <v>0</v>
      </c>
    </row>
    <row r="24" spans="1:18" x14ac:dyDescent="0.25">
      <c r="A24">
        <v>86350</v>
      </c>
      <c r="B24" t="s">
        <v>24</v>
      </c>
      <c r="C24" t="s">
        <v>74</v>
      </c>
      <c r="D24">
        <v>86350</v>
      </c>
      <c r="E24" t="s">
        <v>82</v>
      </c>
      <c r="F24" t="s">
        <v>503</v>
      </c>
      <c r="G24">
        <v>86350</v>
      </c>
      <c r="H24" t="s">
        <v>278</v>
      </c>
      <c r="I24" t="s">
        <v>279</v>
      </c>
      <c r="L24">
        <v>1</v>
      </c>
      <c r="M24">
        <v>1</v>
      </c>
      <c r="N24">
        <v>1</v>
      </c>
      <c r="Q24">
        <f t="shared" si="0"/>
        <v>2</v>
      </c>
      <c r="R24">
        <f t="shared" si="1"/>
        <v>0</v>
      </c>
    </row>
    <row r="25" spans="1:18" x14ac:dyDescent="0.25">
      <c r="A25" s="42">
        <v>86351</v>
      </c>
      <c r="B25" t="s">
        <v>244</v>
      </c>
      <c r="C25" t="s">
        <v>245</v>
      </c>
      <c r="D25" s="42">
        <v>86351</v>
      </c>
      <c r="E25" t="s">
        <v>82</v>
      </c>
      <c r="F25" t="s">
        <v>503</v>
      </c>
      <c r="G25" s="42">
        <v>86351</v>
      </c>
      <c r="H25" s="11" t="s">
        <v>242</v>
      </c>
      <c r="L25">
        <v>1</v>
      </c>
      <c r="M25">
        <v>1</v>
      </c>
      <c r="P25">
        <v>1</v>
      </c>
      <c r="Q25">
        <f t="shared" si="0"/>
        <v>2</v>
      </c>
      <c r="R25">
        <f t="shared" si="1"/>
        <v>0</v>
      </c>
    </row>
    <row r="26" spans="1:18" x14ac:dyDescent="0.25">
      <c r="A26" s="14">
        <v>86352</v>
      </c>
      <c r="B26" s="11" t="s">
        <v>627</v>
      </c>
      <c r="C26" t="s">
        <v>195</v>
      </c>
      <c r="D26" s="14">
        <v>86352</v>
      </c>
      <c r="E26" s="11" t="s">
        <v>242</v>
      </c>
      <c r="G26" s="14">
        <v>86352</v>
      </c>
      <c r="H26" s="11" t="s">
        <v>242</v>
      </c>
      <c r="L26">
        <v>1</v>
      </c>
      <c r="O26">
        <v>1</v>
      </c>
      <c r="P26">
        <v>1</v>
      </c>
      <c r="Q26">
        <f t="shared" si="0"/>
        <v>2</v>
      </c>
      <c r="R26">
        <f t="shared" si="1"/>
        <v>0</v>
      </c>
    </row>
    <row r="27" spans="1:18" x14ac:dyDescent="0.25">
      <c r="A27" s="14">
        <v>86400</v>
      </c>
      <c r="B27" t="s">
        <v>483</v>
      </c>
      <c r="C27" t="s">
        <v>484</v>
      </c>
      <c r="D27" s="14">
        <v>86400</v>
      </c>
      <c r="E27" s="11" t="s">
        <v>242</v>
      </c>
      <c r="G27" s="14">
        <v>86400</v>
      </c>
      <c r="H27" s="11" t="s">
        <v>242</v>
      </c>
      <c r="L27">
        <v>1</v>
      </c>
      <c r="O27">
        <v>1</v>
      </c>
      <c r="P27">
        <v>1</v>
      </c>
      <c r="Q27">
        <f t="shared" si="0"/>
        <v>2</v>
      </c>
      <c r="R27">
        <f t="shared" si="1"/>
        <v>0</v>
      </c>
    </row>
    <row r="28" spans="1:18" x14ac:dyDescent="0.25">
      <c r="A28" s="14">
        <v>86401</v>
      </c>
      <c r="B28" t="s">
        <v>48</v>
      </c>
      <c r="C28" t="s">
        <v>159</v>
      </c>
      <c r="D28" s="14">
        <v>86401</v>
      </c>
      <c r="E28" s="11" t="s">
        <v>242</v>
      </c>
      <c r="G28" s="14">
        <v>86401</v>
      </c>
      <c r="H28" s="11" t="s">
        <v>242</v>
      </c>
      <c r="L28">
        <v>1</v>
      </c>
      <c r="O28">
        <v>1</v>
      </c>
      <c r="P28">
        <v>1</v>
      </c>
      <c r="Q28">
        <f t="shared" si="0"/>
        <v>2</v>
      </c>
      <c r="R28">
        <f t="shared" si="1"/>
        <v>0</v>
      </c>
    </row>
    <row r="29" spans="1:18" x14ac:dyDescent="0.25">
      <c r="A29" s="14">
        <v>86402</v>
      </c>
      <c r="B29" t="s">
        <v>48</v>
      </c>
      <c r="C29" t="s">
        <v>159</v>
      </c>
      <c r="D29" s="14">
        <v>86402</v>
      </c>
      <c r="E29" s="11" t="s">
        <v>242</v>
      </c>
      <c r="G29" s="14">
        <v>86402</v>
      </c>
      <c r="H29" s="11" t="s">
        <v>242</v>
      </c>
      <c r="L29">
        <v>1</v>
      </c>
      <c r="O29">
        <v>1</v>
      </c>
      <c r="P29">
        <v>1</v>
      </c>
      <c r="Q29">
        <f t="shared" si="0"/>
        <v>2</v>
      </c>
      <c r="R29">
        <f t="shared" si="1"/>
        <v>0</v>
      </c>
    </row>
    <row r="30" spans="1:18" x14ac:dyDescent="0.25">
      <c r="A30" s="14">
        <v>86403</v>
      </c>
      <c r="B30" t="s">
        <v>381</v>
      </c>
      <c r="C30" t="s">
        <v>437</v>
      </c>
      <c r="D30" s="14">
        <v>86403</v>
      </c>
      <c r="E30" s="11" t="s">
        <v>242</v>
      </c>
      <c r="G30" s="14">
        <v>86403</v>
      </c>
      <c r="H30" s="11" t="s">
        <v>242</v>
      </c>
      <c r="L30">
        <v>1</v>
      </c>
      <c r="O30">
        <v>1</v>
      </c>
      <c r="P30">
        <v>1</v>
      </c>
      <c r="Q30">
        <f t="shared" si="0"/>
        <v>2</v>
      </c>
      <c r="R30">
        <f t="shared" si="1"/>
        <v>0</v>
      </c>
    </row>
    <row r="31" spans="1:18" x14ac:dyDescent="0.25">
      <c r="A31" s="14">
        <v>86404</v>
      </c>
      <c r="B31" t="s">
        <v>381</v>
      </c>
      <c r="C31" t="s">
        <v>437</v>
      </c>
      <c r="D31" s="14">
        <v>86404</v>
      </c>
      <c r="E31" s="11" t="s">
        <v>242</v>
      </c>
      <c r="G31" s="14">
        <v>86404</v>
      </c>
      <c r="H31" s="11" t="s">
        <v>242</v>
      </c>
      <c r="L31">
        <v>1</v>
      </c>
      <c r="O31">
        <v>1</v>
      </c>
      <c r="P31">
        <v>1</v>
      </c>
      <c r="Q31">
        <f t="shared" si="0"/>
        <v>2</v>
      </c>
      <c r="R31">
        <f t="shared" si="1"/>
        <v>0</v>
      </c>
    </row>
    <row r="32" spans="1:18" x14ac:dyDescent="0.25">
      <c r="A32" s="14">
        <v>86459</v>
      </c>
      <c r="B32" t="s">
        <v>244</v>
      </c>
      <c r="C32" t="s">
        <v>245</v>
      </c>
      <c r="D32" s="14">
        <v>86459</v>
      </c>
      <c r="E32" s="11" t="s">
        <v>242</v>
      </c>
      <c r="G32" s="14">
        <v>86459</v>
      </c>
      <c r="H32" s="11" t="s">
        <v>242</v>
      </c>
      <c r="L32">
        <v>1</v>
      </c>
      <c r="O32">
        <v>1</v>
      </c>
      <c r="P32">
        <v>1</v>
      </c>
      <c r="Q32">
        <f t="shared" si="0"/>
        <v>2</v>
      </c>
      <c r="R32">
        <f t="shared" si="1"/>
        <v>0</v>
      </c>
    </row>
    <row r="33" spans="1:18" x14ac:dyDescent="0.25">
      <c r="A33" s="42">
        <v>86460</v>
      </c>
      <c r="B33" t="s">
        <v>141</v>
      </c>
      <c r="C33" t="s">
        <v>59</v>
      </c>
      <c r="D33" s="42">
        <v>86460</v>
      </c>
      <c r="E33" t="s">
        <v>463</v>
      </c>
      <c r="F33" t="s">
        <v>464</v>
      </c>
      <c r="G33" s="42">
        <v>86460</v>
      </c>
      <c r="H33" s="11" t="s">
        <v>242</v>
      </c>
      <c r="L33">
        <v>1</v>
      </c>
      <c r="M33">
        <v>1</v>
      </c>
      <c r="P33">
        <v>1</v>
      </c>
    </row>
    <row r="34" spans="1:18" x14ac:dyDescent="0.25">
      <c r="A34" s="42">
        <v>86461</v>
      </c>
      <c r="B34" t="s">
        <v>24</v>
      </c>
      <c r="C34" t="s">
        <v>74</v>
      </c>
      <c r="D34" s="42">
        <v>86461</v>
      </c>
      <c r="E34" t="s">
        <v>463</v>
      </c>
      <c r="F34" t="s">
        <v>464</v>
      </c>
      <c r="G34" s="42">
        <v>86461</v>
      </c>
      <c r="H34" s="11" t="s">
        <v>242</v>
      </c>
      <c r="L34">
        <v>1</v>
      </c>
      <c r="M34">
        <v>1</v>
      </c>
      <c r="P34">
        <v>1</v>
      </c>
    </row>
    <row r="36" spans="1:18" x14ac:dyDescent="0.25">
      <c r="Q36">
        <f t="shared" si="0"/>
        <v>0</v>
      </c>
      <c r="R36">
        <f t="shared" si="1"/>
        <v>-2</v>
      </c>
    </row>
    <row r="37" spans="1:18" x14ac:dyDescent="0.25">
      <c r="Q37">
        <f t="shared" si="0"/>
        <v>0</v>
      </c>
      <c r="R37">
        <f t="shared" si="1"/>
        <v>-2</v>
      </c>
    </row>
    <row r="38" spans="1:18" x14ac:dyDescent="0.25">
      <c r="Q38">
        <f t="shared" si="0"/>
        <v>0</v>
      </c>
      <c r="R38">
        <f t="shared" si="1"/>
        <v>-2</v>
      </c>
    </row>
    <row r="39" spans="1:18" x14ac:dyDescent="0.25">
      <c r="Q39">
        <f t="shared" si="0"/>
        <v>0</v>
      </c>
      <c r="R39">
        <f t="shared" si="1"/>
        <v>-2</v>
      </c>
    </row>
    <row r="40" spans="1:18" x14ac:dyDescent="0.25">
      <c r="Q40">
        <f t="shared" si="0"/>
        <v>0</v>
      </c>
      <c r="R40">
        <f t="shared" si="1"/>
        <v>-2</v>
      </c>
    </row>
    <row r="41" spans="1:18" x14ac:dyDescent="0.25">
      <c r="Q41">
        <f t="shared" si="0"/>
        <v>0</v>
      </c>
      <c r="R41">
        <f t="shared" si="1"/>
        <v>-2</v>
      </c>
    </row>
    <row r="42" spans="1:18" x14ac:dyDescent="0.25">
      <c r="Q42">
        <f t="shared" ref="Q42" si="2">SUM(O42:P42)</f>
        <v>0</v>
      </c>
    </row>
    <row r="43" spans="1:18" x14ac:dyDescent="0.25">
      <c r="L43">
        <f t="shared" ref="L43:Q43" si="3">SUM(L2:L42)</f>
        <v>33</v>
      </c>
      <c r="M43">
        <f>SUM(M2:M42)</f>
        <v>24</v>
      </c>
      <c r="N43">
        <f>SUM(N2:N42)</f>
        <v>10</v>
      </c>
      <c r="O43">
        <f>SUM(O2:O42)</f>
        <v>9</v>
      </c>
      <c r="P43">
        <f>SUM(P2:P42)</f>
        <v>23</v>
      </c>
      <c r="Q43">
        <f t="shared" si="3"/>
        <v>62</v>
      </c>
      <c r="R43">
        <f>+O43+P43</f>
        <v>32</v>
      </c>
    </row>
    <row r="45" spans="1:18" x14ac:dyDescent="0.25">
      <c r="L45">
        <f>+L43*2</f>
        <v>66</v>
      </c>
      <c r="M45">
        <f>SUM(M43:P43)</f>
        <v>66</v>
      </c>
      <c r="N45">
        <f>SUM(M43:N43)</f>
        <v>34</v>
      </c>
      <c r="O45">
        <f>SUM(O43:P43)</f>
        <v>32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47"/>
  <sheetViews>
    <sheetView workbookViewId="0">
      <selection activeCell="M3" sqref="M3:N3"/>
    </sheetView>
  </sheetViews>
  <sheetFormatPr defaultRowHeight="12.5" x14ac:dyDescent="0.25"/>
  <cols>
    <col min="3" max="3" width="13" customWidth="1"/>
    <col min="4" max="4" width="11.453125" customWidth="1"/>
    <col min="5" max="5" width="12.54296875" customWidth="1"/>
    <col min="7" max="7" width="15.54296875" customWidth="1"/>
    <col min="8" max="8" width="13.90625" customWidth="1"/>
  </cols>
  <sheetData>
    <row r="2" spans="1:12" ht="13" x14ac:dyDescent="0.3">
      <c r="A2" s="46" t="s">
        <v>514</v>
      </c>
      <c r="B2" s="46" t="s">
        <v>152</v>
      </c>
      <c r="C2" s="2" t="s">
        <v>515</v>
      </c>
      <c r="D2" s="2" t="s">
        <v>516</v>
      </c>
      <c r="E2" s="2" t="s">
        <v>517</v>
      </c>
      <c r="F2" s="2" t="s">
        <v>518</v>
      </c>
      <c r="G2" s="2" t="s">
        <v>519</v>
      </c>
      <c r="H2" s="2" t="s">
        <v>520</v>
      </c>
      <c r="I2" s="2" t="s">
        <v>521</v>
      </c>
      <c r="J2" s="2" t="s">
        <v>522</v>
      </c>
      <c r="K2" s="2" t="s">
        <v>523</v>
      </c>
      <c r="L2" s="2" t="s">
        <v>524</v>
      </c>
    </row>
    <row r="3" spans="1:12" ht="13" x14ac:dyDescent="0.3">
      <c r="A3" s="31" t="s">
        <v>34</v>
      </c>
      <c r="B3" s="31" t="s">
        <v>61</v>
      </c>
      <c r="C3" s="2"/>
      <c r="D3" s="2"/>
      <c r="E3" s="2"/>
      <c r="F3" s="2"/>
      <c r="G3" s="2"/>
      <c r="H3" s="2"/>
      <c r="I3" s="2"/>
      <c r="J3" s="2"/>
    </row>
    <row r="4" spans="1:12" ht="13" x14ac:dyDescent="0.3">
      <c r="A4" s="31" t="s">
        <v>391</v>
      </c>
      <c r="B4" s="31" t="s">
        <v>503</v>
      </c>
      <c r="E4" s="7"/>
      <c r="J4" s="2"/>
    </row>
    <row r="5" spans="1:12" ht="13" x14ac:dyDescent="0.3">
      <c r="A5" s="31" t="s">
        <v>82</v>
      </c>
      <c r="B5" s="31" t="s">
        <v>503</v>
      </c>
      <c r="C5">
        <v>86397</v>
      </c>
      <c r="D5">
        <v>86398</v>
      </c>
      <c r="E5">
        <v>86399</v>
      </c>
      <c r="J5" s="2"/>
    </row>
    <row r="6" spans="1:12" ht="13" x14ac:dyDescent="0.3">
      <c r="A6" t="s">
        <v>487</v>
      </c>
      <c r="B6" t="s">
        <v>488</v>
      </c>
      <c r="C6">
        <v>86346</v>
      </c>
      <c r="D6">
        <v>86348</v>
      </c>
      <c r="E6">
        <v>86039</v>
      </c>
      <c r="J6" s="2"/>
    </row>
    <row r="7" spans="1:12" ht="13" x14ac:dyDescent="0.3">
      <c r="A7" t="s">
        <v>38</v>
      </c>
      <c r="B7" t="s">
        <v>504</v>
      </c>
      <c r="E7" s="7"/>
      <c r="J7" s="2"/>
    </row>
    <row r="8" spans="1:12" ht="13" x14ac:dyDescent="0.3">
      <c r="A8" t="s">
        <v>0</v>
      </c>
      <c r="B8" t="s">
        <v>435</v>
      </c>
      <c r="E8" s="7"/>
      <c r="J8" s="2"/>
    </row>
    <row r="9" spans="1:12" ht="13" x14ac:dyDescent="0.3">
      <c r="A9" s="31" t="s">
        <v>294</v>
      </c>
      <c r="B9" s="31" t="s">
        <v>293</v>
      </c>
      <c r="E9" s="7"/>
      <c r="J9" s="2"/>
    </row>
    <row r="10" spans="1:12" ht="13" x14ac:dyDescent="0.3">
      <c r="A10" t="s">
        <v>496</v>
      </c>
      <c r="B10" t="s">
        <v>497</v>
      </c>
      <c r="E10" s="7"/>
      <c r="J10" s="2"/>
    </row>
    <row r="11" spans="1:12" ht="13" x14ac:dyDescent="0.3">
      <c r="A11" t="s">
        <v>473</v>
      </c>
      <c r="B11" t="s">
        <v>474</v>
      </c>
      <c r="E11" s="7"/>
      <c r="J11" s="2"/>
    </row>
    <row r="12" spans="1:12" ht="13" x14ac:dyDescent="0.3">
      <c r="A12" s="31" t="s">
        <v>223</v>
      </c>
      <c r="B12" s="31" t="s">
        <v>224</v>
      </c>
      <c r="E12" s="7"/>
      <c r="J12" s="2"/>
    </row>
    <row r="13" spans="1:12" ht="13" x14ac:dyDescent="0.3">
      <c r="A13" t="s">
        <v>505</v>
      </c>
      <c r="B13" t="s">
        <v>506</v>
      </c>
      <c r="E13" s="7"/>
      <c r="J13" s="2"/>
    </row>
    <row r="14" spans="1:12" ht="13" x14ac:dyDescent="0.3">
      <c r="A14" t="s">
        <v>507</v>
      </c>
      <c r="B14" t="s">
        <v>506</v>
      </c>
      <c r="E14" s="7"/>
      <c r="J14" s="2"/>
    </row>
    <row r="15" spans="1:12" ht="13" x14ac:dyDescent="0.3">
      <c r="A15" t="s">
        <v>471</v>
      </c>
      <c r="B15" t="s">
        <v>472</v>
      </c>
      <c r="E15" s="7"/>
      <c r="J15" s="2"/>
    </row>
    <row r="16" spans="1:12" ht="13" x14ac:dyDescent="0.3">
      <c r="A16" t="s">
        <v>296</v>
      </c>
      <c r="B16" t="s">
        <v>45</v>
      </c>
      <c r="C16">
        <v>86177</v>
      </c>
      <c r="D16">
        <v>86178</v>
      </c>
      <c r="E16">
        <v>86218</v>
      </c>
      <c r="J16" s="2"/>
    </row>
    <row r="17" spans="1:10" ht="13" x14ac:dyDescent="0.3">
      <c r="A17" t="s">
        <v>539</v>
      </c>
      <c r="B17" t="s">
        <v>45</v>
      </c>
      <c r="C17">
        <v>86178</v>
      </c>
      <c r="D17">
        <v>86088</v>
      </c>
      <c r="J17" s="2"/>
    </row>
    <row r="18" spans="1:10" ht="13" x14ac:dyDescent="0.3">
      <c r="A18" t="s">
        <v>485</v>
      </c>
      <c r="B18" t="s">
        <v>486</v>
      </c>
      <c r="E18" s="7"/>
      <c r="J18" s="2"/>
    </row>
    <row r="19" spans="1:10" ht="13" x14ac:dyDescent="0.3">
      <c r="A19" t="s">
        <v>492</v>
      </c>
      <c r="B19" t="s">
        <v>493</v>
      </c>
      <c r="E19" s="7"/>
      <c r="J19" s="2"/>
    </row>
    <row r="20" spans="1:10" ht="13" x14ac:dyDescent="0.3">
      <c r="A20" s="31" t="s">
        <v>72</v>
      </c>
      <c r="B20" s="31" t="s">
        <v>73</v>
      </c>
      <c r="E20" s="7"/>
      <c r="J20" s="2"/>
    </row>
    <row r="21" spans="1:10" ht="13" x14ac:dyDescent="0.3">
      <c r="A21" t="s">
        <v>475</v>
      </c>
      <c r="B21" t="s">
        <v>476</v>
      </c>
      <c r="E21" s="7"/>
      <c r="J21" s="2"/>
    </row>
    <row r="22" spans="1:10" ht="13" x14ac:dyDescent="0.3">
      <c r="A22" t="s">
        <v>459</v>
      </c>
      <c r="B22" t="s">
        <v>458</v>
      </c>
      <c r="E22" s="7"/>
      <c r="J22" s="2"/>
    </row>
    <row r="23" spans="1:10" ht="13" x14ac:dyDescent="0.3">
      <c r="A23" t="s">
        <v>457</v>
      </c>
      <c r="B23" t="s">
        <v>458</v>
      </c>
      <c r="E23" s="7"/>
      <c r="J23" s="2"/>
    </row>
    <row r="24" spans="1:10" ht="13" x14ac:dyDescent="0.3">
      <c r="A24" t="s">
        <v>0</v>
      </c>
      <c r="B24" t="s">
        <v>184</v>
      </c>
      <c r="E24" s="7"/>
      <c r="J24" s="2"/>
    </row>
    <row r="25" spans="1:10" ht="13" x14ac:dyDescent="0.3">
      <c r="A25" t="s">
        <v>9</v>
      </c>
      <c r="B25" t="s">
        <v>10</v>
      </c>
      <c r="C25">
        <v>86038</v>
      </c>
      <c r="D25">
        <v>86040</v>
      </c>
      <c r="E25" s="7"/>
      <c r="J25" s="2"/>
    </row>
    <row r="26" spans="1:10" ht="13" x14ac:dyDescent="0.3">
      <c r="A26" t="s">
        <v>478</v>
      </c>
      <c r="B26" t="s">
        <v>217</v>
      </c>
      <c r="E26" s="7"/>
      <c r="J26" s="2"/>
    </row>
    <row r="27" spans="1:10" ht="13" x14ac:dyDescent="0.3">
      <c r="A27" s="31" t="s">
        <v>45</v>
      </c>
      <c r="B27" s="31" t="s">
        <v>412</v>
      </c>
      <c r="E27" s="7"/>
      <c r="J27" s="2"/>
    </row>
    <row r="28" spans="1:10" ht="13" x14ac:dyDescent="0.3">
      <c r="A28" t="s">
        <v>434</v>
      </c>
      <c r="B28" t="s">
        <v>436</v>
      </c>
      <c r="E28" s="7"/>
      <c r="J28" s="2"/>
    </row>
    <row r="29" spans="1:10" ht="13" x14ac:dyDescent="0.3">
      <c r="A29" t="s">
        <v>538</v>
      </c>
      <c r="B29" t="s">
        <v>436</v>
      </c>
      <c r="C29">
        <v>86293</v>
      </c>
      <c r="E29" s="7"/>
      <c r="J29" s="2"/>
    </row>
    <row r="30" spans="1:10" ht="13" x14ac:dyDescent="0.3">
      <c r="A30" s="31" t="s">
        <v>19</v>
      </c>
      <c r="B30" s="31" t="s">
        <v>20</v>
      </c>
      <c r="E30" s="7"/>
      <c r="J30" s="2"/>
    </row>
    <row r="31" spans="1:10" ht="13" x14ac:dyDescent="0.3">
      <c r="A31" t="s">
        <v>25</v>
      </c>
      <c r="B31" t="s">
        <v>443</v>
      </c>
      <c r="C31">
        <v>86395</v>
      </c>
      <c r="D31">
        <v>86455</v>
      </c>
      <c r="E31">
        <v>86218</v>
      </c>
      <c r="J31" s="2"/>
    </row>
    <row r="32" spans="1:10" ht="13" x14ac:dyDescent="0.3">
      <c r="A32" s="31" t="s">
        <v>278</v>
      </c>
      <c r="B32" s="31" t="s">
        <v>279</v>
      </c>
      <c r="E32" s="7"/>
      <c r="J32" s="2"/>
    </row>
    <row r="33" spans="1:10" ht="13" x14ac:dyDescent="0.3">
      <c r="A33" s="31" t="s">
        <v>0</v>
      </c>
      <c r="B33" s="31" t="s">
        <v>35</v>
      </c>
      <c r="E33" s="7"/>
      <c r="J33" s="2"/>
    </row>
    <row r="34" spans="1:10" ht="13" x14ac:dyDescent="0.3">
      <c r="A34" t="s">
        <v>407</v>
      </c>
      <c r="B34" t="s">
        <v>466</v>
      </c>
      <c r="C34">
        <v>86397</v>
      </c>
      <c r="D34">
        <v>86289</v>
      </c>
      <c r="E34" s="7"/>
      <c r="J34" s="2"/>
    </row>
    <row r="35" spans="1:10" ht="13" x14ac:dyDescent="0.3">
      <c r="A35" t="s">
        <v>543</v>
      </c>
      <c r="B35" t="s">
        <v>525</v>
      </c>
      <c r="C35">
        <v>86041</v>
      </c>
      <c r="D35">
        <v>86289</v>
      </c>
      <c r="E35">
        <v>86293</v>
      </c>
      <c r="J35" s="2"/>
    </row>
    <row r="36" spans="1:10" ht="13" x14ac:dyDescent="0.3">
      <c r="A36" s="31" t="s">
        <v>156</v>
      </c>
      <c r="B36" s="31" t="s">
        <v>157</v>
      </c>
      <c r="E36" s="7"/>
      <c r="J36" s="2"/>
    </row>
    <row r="37" spans="1:10" ht="13" x14ac:dyDescent="0.3">
      <c r="A37" t="s">
        <v>244</v>
      </c>
      <c r="B37" t="s">
        <v>245</v>
      </c>
      <c r="C37">
        <v>86039</v>
      </c>
      <c r="D37">
        <v>96088</v>
      </c>
      <c r="E37">
        <v>86455</v>
      </c>
      <c r="J37" s="2"/>
    </row>
    <row r="38" spans="1:10" ht="13" x14ac:dyDescent="0.3">
      <c r="A38" t="s">
        <v>465</v>
      </c>
      <c r="B38" t="s">
        <v>209</v>
      </c>
      <c r="E38" s="7"/>
      <c r="J38" s="2"/>
    </row>
    <row r="39" spans="1:10" ht="13" x14ac:dyDescent="0.3">
      <c r="A39" t="s">
        <v>500</v>
      </c>
      <c r="B39" t="s">
        <v>209</v>
      </c>
      <c r="E39" s="7"/>
      <c r="J39" s="2"/>
    </row>
    <row r="40" spans="1:10" ht="13" x14ac:dyDescent="0.3">
      <c r="A40" t="s">
        <v>501</v>
      </c>
      <c r="B40" t="s">
        <v>209</v>
      </c>
      <c r="E40" s="7"/>
      <c r="J40" s="2"/>
    </row>
    <row r="41" spans="1:10" ht="13" x14ac:dyDescent="0.3">
      <c r="A41" t="s">
        <v>508</v>
      </c>
      <c r="B41" t="s">
        <v>235</v>
      </c>
      <c r="E41" s="7"/>
      <c r="J41" s="2"/>
    </row>
    <row r="42" spans="1:10" ht="13" x14ac:dyDescent="0.3">
      <c r="A42" t="s">
        <v>76</v>
      </c>
      <c r="B42" t="s">
        <v>77</v>
      </c>
      <c r="E42" s="7"/>
      <c r="J42" s="2"/>
    </row>
    <row r="43" spans="1:10" ht="13" x14ac:dyDescent="0.3">
      <c r="A43" s="31" t="s">
        <v>346</v>
      </c>
      <c r="B43" s="31" t="s">
        <v>347</v>
      </c>
      <c r="C43">
        <v>86035</v>
      </c>
      <c r="D43">
        <v>86036</v>
      </c>
      <c r="J43" s="2"/>
    </row>
    <row r="44" spans="1:10" ht="13" x14ac:dyDescent="0.3">
      <c r="A44" s="31" t="s">
        <v>266</v>
      </c>
      <c r="B44" s="31" t="s">
        <v>267</v>
      </c>
      <c r="E44" s="7"/>
      <c r="J44" s="2"/>
    </row>
    <row r="45" spans="1:10" ht="13" x14ac:dyDescent="0.3">
      <c r="A45" s="31" t="s">
        <v>45</v>
      </c>
      <c r="B45" s="31" t="s">
        <v>164</v>
      </c>
      <c r="E45" s="7"/>
      <c r="J45" s="2"/>
    </row>
    <row r="46" spans="1:10" ht="13" x14ac:dyDescent="0.3">
      <c r="A46" t="s">
        <v>194</v>
      </c>
      <c r="B46" t="s">
        <v>195</v>
      </c>
      <c r="C46">
        <v>86398</v>
      </c>
      <c r="D46">
        <v>86458</v>
      </c>
      <c r="E46" s="7"/>
      <c r="J46" s="2"/>
    </row>
    <row r="47" spans="1:10" ht="13" x14ac:dyDescent="0.3">
      <c r="A47" s="31" t="s">
        <v>36</v>
      </c>
      <c r="B47" s="31" t="s">
        <v>37</v>
      </c>
      <c r="E47" s="7"/>
      <c r="J47" s="2"/>
    </row>
    <row r="48" spans="1:10" ht="13" x14ac:dyDescent="0.3">
      <c r="A48" t="s">
        <v>69</v>
      </c>
      <c r="B48" t="s">
        <v>131</v>
      </c>
      <c r="E48" s="7"/>
      <c r="J48" s="2"/>
    </row>
    <row r="49" spans="1:10" ht="13" x14ac:dyDescent="0.3">
      <c r="A49" t="s">
        <v>372</v>
      </c>
      <c r="B49" t="s">
        <v>424</v>
      </c>
      <c r="C49">
        <v>86041</v>
      </c>
      <c r="D49">
        <v>86293</v>
      </c>
      <c r="E49">
        <v>86289</v>
      </c>
      <c r="J49" s="2"/>
    </row>
    <row r="50" spans="1:10" ht="13" x14ac:dyDescent="0.3">
      <c r="A50" t="s">
        <v>463</v>
      </c>
      <c r="B50" t="s">
        <v>213</v>
      </c>
      <c r="C50">
        <v>86288</v>
      </c>
      <c r="E50" s="7"/>
      <c r="J50" s="2"/>
    </row>
    <row r="51" spans="1:10" ht="13" x14ac:dyDescent="0.3">
      <c r="A51" s="31" t="s">
        <v>381</v>
      </c>
      <c r="B51" s="31" t="s">
        <v>480</v>
      </c>
      <c r="C51">
        <v>86086</v>
      </c>
      <c r="D51">
        <v>86087</v>
      </c>
      <c r="E51">
        <v>86179</v>
      </c>
      <c r="F51">
        <v>86345</v>
      </c>
      <c r="J51" s="2"/>
    </row>
    <row r="52" spans="1:10" ht="13" x14ac:dyDescent="0.3">
      <c r="A52" t="s">
        <v>477</v>
      </c>
      <c r="B52" t="s">
        <v>437</v>
      </c>
      <c r="E52" s="7"/>
      <c r="J52" s="2"/>
    </row>
    <row r="53" spans="1:10" ht="13" x14ac:dyDescent="0.3">
      <c r="A53" s="31" t="s">
        <v>381</v>
      </c>
      <c r="B53" s="31" t="s">
        <v>437</v>
      </c>
      <c r="C53">
        <v>86219</v>
      </c>
      <c r="D53">
        <v>86220</v>
      </c>
      <c r="E53">
        <v>86345</v>
      </c>
      <c r="J53" s="2"/>
    </row>
    <row r="54" spans="1:10" ht="13" x14ac:dyDescent="0.3">
      <c r="A54" s="31" t="s">
        <v>143</v>
      </c>
      <c r="B54" s="31" t="s">
        <v>144</v>
      </c>
      <c r="E54" s="7"/>
      <c r="J54" s="2"/>
    </row>
    <row r="55" spans="1:10" ht="13" x14ac:dyDescent="0.3">
      <c r="A55" t="s">
        <v>13</v>
      </c>
      <c r="B55" t="s">
        <v>491</v>
      </c>
      <c r="E55" s="7"/>
      <c r="J55" s="2"/>
    </row>
    <row r="56" spans="1:10" ht="13" x14ac:dyDescent="0.3">
      <c r="A56" t="s">
        <v>489</v>
      </c>
      <c r="B56" t="s">
        <v>490</v>
      </c>
      <c r="E56" s="7"/>
      <c r="J56" s="2"/>
    </row>
    <row r="57" spans="1:10" ht="13" x14ac:dyDescent="0.3">
      <c r="A57" t="s">
        <v>0</v>
      </c>
      <c r="B57" t="s">
        <v>534</v>
      </c>
      <c r="C57">
        <v>86292</v>
      </c>
      <c r="D57">
        <v>86291</v>
      </c>
      <c r="E57" s="7"/>
      <c r="J57" s="2"/>
    </row>
    <row r="58" spans="1:10" ht="13" x14ac:dyDescent="0.3">
      <c r="A58" t="s">
        <v>80</v>
      </c>
      <c r="B58" t="s">
        <v>81</v>
      </c>
      <c r="E58" s="7"/>
      <c r="J58" s="2"/>
    </row>
    <row r="59" spans="1:10" ht="13" x14ac:dyDescent="0.3">
      <c r="A59" t="s">
        <v>51</v>
      </c>
      <c r="B59" s="14" t="s">
        <v>510</v>
      </c>
      <c r="C59">
        <v>94716</v>
      </c>
      <c r="D59">
        <v>86458</v>
      </c>
      <c r="E59">
        <v>86395</v>
      </c>
      <c r="J59" s="2"/>
    </row>
    <row r="60" spans="1:10" ht="13" x14ac:dyDescent="0.3">
      <c r="A60" t="s">
        <v>304</v>
      </c>
      <c r="B60" t="s">
        <v>502</v>
      </c>
      <c r="E60" s="7"/>
      <c r="J60" s="2"/>
    </row>
    <row r="61" spans="1:10" ht="13" x14ac:dyDescent="0.3">
      <c r="A61" s="31" t="s">
        <v>52</v>
      </c>
      <c r="B61" s="31" t="s">
        <v>53</v>
      </c>
      <c r="C61">
        <v>86288</v>
      </c>
      <c r="D61">
        <v>86217</v>
      </c>
      <c r="E61" s="7"/>
      <c r="J61" s="2"/>
    </row>
    <row r="62" spans="1:10" ht="13" x14ac:dyDescent="0.3">
      <c r="A62" s="31" t="s">
        <v>230</v>
      </c>
      <c r="B62" s="31" t="s">
        <v>122</v>
      </c>
      <c r="E62" s="7"/>
      <c r="J62" s="2"/>
    </row>
    <row r="63" spans="1:10" ht="13" x14ac:dyDescent="0.3">
      <c r="A63" t="s">
        <v>34</v>
      </c>
      <c r="B63" t="s">
        <v>468</v>
      </c>
      <c r="C63">
        <v>86217</v>
      </c>
      <c r="D63">
        <v>86218</v>
      </c>
      <c r="E63" s="7"/>
      <c r="J63" s="2"/>
    </row>
    <row r="64" spans="1:10" ht="13" x14ac:dyDescent="0.3">
      <c r="A64" t="s">
        <v>141</v>
      </c>
      <c r="B64" t="s">
        <v>59</v>
      </c>
      <c r="C64">
        <v>86179</v>
      </c>
      <c r="D64">
        <v>86345</v>
      </c>
      <c r="E64" s="7"/>
      <c r="J64" s="2"/>
    </row>
    <row r="65" spans="1:10" ht="13" x14ac:dyDescent="0.3">
      <c r="A65" t="s">
        <v>58</v>
      </c>
      <c r="B65" t="s">
        <v>59</v>
      </c>
      <c r="E65" s="7"/>
      <c r="J65" s="2"/>
    </row>
    <row r="66" spans="1:10" ht="13" x14ac:dyDescent="0.3">
      <c r="A66" t="s">
        <v>207</v>
      </c>
      <c r="B66" t="s">
        <v>177</v>
      </c>
      <c r="E66" s="7"/>
      <c r="J66" s="2"/>
    </row>
    <row r="67" spans="1:10" ht="13" x14ac:dyDescent="0.3">
      <c r="A67" t="s">
        <v>201</v>
      </c>
      <c r="B67" t="s">
        <v>177</v>
      </c>
      <c r="E67" s="7"/>
      <c r="J67" s="2"/>
    </row>
    <row r="68" spans="1:10" ht="13" x14ac:dyDescent="0.3">
      <c r="A68" t="s">
        <v>456</v>
      </c>
      <c r="B68" t="s">
        <v>422</v>
      </c>
      <c r="E68" s="7"/>
      <c r="J68" s="2"/>
    </row>
    <row r="69" spans="1:10" ht="13" x14ac:dyDescent="0.3">
      <c r="A69" t="s">
        <v>181</v>
      </c>
      <c r="B69" t="s">
        <v>124</v>
      </c>
      <c r="C69">
        <v>86290</v>
      </c>
      <c r="E69" s="7"/>
      <c r="J69" s="2"/>
    </row>
    <row r="70" spans="1:10" ht="13" x14ac:dyDescent="0.3">
      <c r="A70" s="31" t="s">
        <v>24</v>
      </c>
      <c r="B70" s="31" t="s">
        <v>74</v>
      </c>
      <c r="C70">
        <v>86087</v>
      </c>
      <c r="D70">
        <v>86456</v>
      </c>
      <c r="E70">
        <v>86457</v>
      </c>
      <c r="J70" s="2"/>
    </row>
    <row r="71" spans="1:10" ht="13" x14ac:dyDescent="0.3">
      <c r="A71" t="s">
        <v>42</v>
      </c>
      <c r="B71" t="s">
        <v>374</v>
      </c>
      <c r="E71" s="7"/>
      <c r="J71" s="2"/>
    </row>
    <row r="72" spans="1:10" ht="13" x14ac:dyDescent="0.3">
      <c r="A72" s="31" t="s">
        <v>14</v>
      </c>
      <c r="B72" s="31" t="s">
        <v>15</v>
      </c>
      <c r="C72">
        <v>86040</v>
      </c>
      <c r="J72" s="2"/>
    </row>
    <row r="73" spans="1:10" ht="13" x14ac:dyDescent="0.3">
      <c r="A73" t="s">
        <v>158</v>
      </c>
      <c r="B73" t="s">
        <v>159</v>
      </c>
      <c r="C73">
        <v>86086</v>
      </c>
      <c r="D73">
        <v>86347</v>
      </c>
      <c r="E73">
        <v>86399</v>
      </c>
      <c r="J73" s="2"/>
    </row>
    <row r="74" spans="1:10" ht="13" x14ac:dyDescent="0.3">
      <c r="A74" t="s">
        <v>48</v>
      </c>
      <c r="B74" t="s">
        <v>159</v>
      </c>
      <c r="C74">
        <v>86177</v>
      </c>
      <c r="D74">
        <v>86178</v>
      </c>
      <c r="E74">
        <v>86179</v>
      </c>
      <c r="F74">
        <v>86088</v>
      </c>
      <c r="J74" s="2"/>
    </row>
    <row r="75" spans="1:10" ht="13" x14ac:dyDescent="0.3">
      <c r="A75" t="s">
        <v>494</v>
      </c>
      <c r="B75" t="s">
        <v>495</v>
      </c>
      <c r="E75" s="7"/>
      <c r="J75" s="2"/>
    </row>
    <row r="76" spans="1:10" ht="13" x14ac:dyDescent="0.3">
      <c r="A76" t="s">
        <v>13</v>
      </c>
      <c r="B76" t="s">
        <v>88</v>
      </c>
      <c r="E76" s="7"/>
      <c r="J76" s="2"/>
    </row>
    <row r="77" spans="1:10" ht="13" x14ac:dyDescent="0.3">
      <c r="A77" s="31" t="s">
        <v>31</v>
      </c>
      <c r="B77" s="31" t="s">
        <v>32</v>
      </c>
      <c r="E77" s="7"/>
      <c r="J77" s="2"/>
    </row>
    <row r="78" spans="1:10" ht="13" x14ac:dyDescent="0.3">
      <c r="A78" t="s">
        <v>409</v>
      </c>
      <c r="B78" t="s">
        <v>410</v>
      </c>
      <c r="E78" s="7"/>
      <c r="J78" s="2"/>
    </row>
    <row r="79" spans="1:10" ht="13" x14ac:dyDescent="0.3">
      <c r="A79" t="s">
        <v>463</v>
      </c>
      <c r="B79" t="s">
        <v>464</v>
      </c>
      <c r="C79">
        <v>86399</v>
      </c>
      <c r="E79" s="7"/>
      <c r="J79" s="2"/>
    </row>
    <row r="80" spans="1:10" ht="13" x14ac:dyDescent="0.3">
      <c r="A80" t="s">
        <v>296</v>
      </c>
      <c r="B80" s="14" t="s">
        <v>509</v>
      </c>
      <c r="E80" s="7"/>
      <c r="J80" s="2"/>
    </row>
    <row r="81" spans="1:10" ht="13" x14ac:dyDescent="0.3">
      <c r="A81" s="31" t="s">
        <v>426</v>
      </c>
      <c r="B81" s="31" t="s">
        <v>427</v>
      </c>
      <c r="E81" s="7"/>
      <c r="G81" s="2"/>
      <c r="H81" s="2"/>
      <c r="I81" s="2"/>
      <c r="J81" s="2"/>
    </row>
    <row r="82" spans="1:10" ht="13" x14ac:dyDescent="0.3">
      <c r="A82" t="s">
        <v>447</v>
      </c>
      <c r="B82" t="s">
        <v>448</v>
      </c>
      <c r="E82" s="7"/>
      <c r="G82" s="2"/>
      <c r="H82" s="2"/>
      <c r="I82" s="2"/>
      <c r="J82" s="2"/>
    </row>
    <row r="83" spans="1:10" ht="13" x14ac:dyDescent="0.3">
      <c r="A83" s="31" t="s">
        <v>0</v>
      </c>
      <c r="B83" s="31" t="s">
        <v>153</v>
      </c>
      <c r="E83" s="7"/>
      <c r="G83" s="2"/>
      <c r="H83" s="2"/>
      <c r="I83" s="2"/>
      <c r="J83" s="2"/>
    </row>
    <row r="84" spans="1:10" ht="13" x14ac:dyDescent="0.3">
      <c r="A84" t="s">
        <v>168</v>
      </c>
      <c r="B84" t="s">
        <v>335</v>
      </c>
      <c r="E84" s="7"/>
      <c r="H84" s="2"/>
      <c r="I84" s="2"/>
      <c r="J84" s="2"/>
    </row>
    <row r="85" spans="1:10" x14ac:dyDescent="0.25">
      <c r="A85" t="s">
        <v>513</v>
      </c>
      <c r="B85" t="s">
        <v>335</v>
      </c>
      <c r="E85" s="7"/>
    </row>
    <row r="86" spans="1:10" x14ac:dyDescent="0.25">
      <c r="A86" t="s">
        <v>499</v>
      </c>
      <c r="B86" t="s">
        <v>335</v>
      </c>
      <c r="E86" s="7"/>
    </row>
    <row r="87" spans="1:10" x14ac:dyDescent="0.25">
      <c r="A87" t="s">
        <v>512</v>
      </c>
      <c r="B87" t="s">
        <v>335</v>
      </c>
    </row>
    <row r="88" spans="1:10" x14ac:dyDescent="0.25">
      <c r="A88" t="s">
        <v>470</v>
      </c>
      <c r="B88" t="s">
        <v>469</v>
      </c>
      <c r="E88" s="7"/>
    </row>
    <row r="89" spans="1:10" x14ac:dyDescent="0.25">
      <c r="A89" s="31" t="s">
        <v>16</v>
      </c>
      <c r="B89" s="31" t="s">
        <v>17</v>
      </c>
      <c r="F89" s="6"/>
    </row>
    <row r="90" spans="1:10" ht="13" x14ac:dyDescent="0.3">
      <c r="A90" t="s">
        <v>481</v>
      </c>
      <c r="B90" t="s">
        <v>482</v>
      </c>
      <c r="C90">
        <v>86292</v>
      </c>
      <c r="D90">
        <v>86290</v>
      </c>
      <c r="E90" s="2"/>
      <c r="G90" s="2"/>
    </row>
    <row r="91" spans="1:10" x14ac:dyDescent="0.25">
      <c r="A91" s="31" t="s">
        <v>28</v>
      </c>
      <c r="B91" s="31" t="s">
        <v>199</v>
      </c>
      <c r="E91" s="7"/>
    </row>
    <row r="92" spans="1:10" x14ac:dyDescent="0.25">
      <c r="A92" t="s">
        <v>183</v>
      </c>
      <c r="B92" t="s">
        <v>182</v>
      </c>
      <c r="E92" s="7"/>
    </row>
    <row r="93" spans="1:10" x14ac:dyDescent="0.25">
      <c r="A93" s="31" t="s">
        <v>537</v>
      </c>
      <c r="B93" s="31" t="s">
        <v>414</v>
      </c>
      <c r="C93">
        <v>86037</v>
      </c>
      <c r="D93">
        <v>86036</v>
      </c>
      <c r="E93">
        <v>86040</v>
      </c>
    </row>
    <row r="94" spans="1:10" x14ac:dyDescent="0.25">
      <c r="A94" s="31" t="s">
        <v>121</v>
      </c>
      <c r="B94" s="31" t="s">
        <v>301</v>
      </c>
      <c r="E94" s="7"/>
    </row>
    <row r="95" spans="1:10" x14ac:dyDescent="0.25">
      <c r="A95" s="31" t="s">
        <v>389</v>
      </c>
      <c r="B95" s="31" t="s">
        <v>390</v>
      </c>
      <c r="E95" s="7"/>
    </row>
    <row r="96" spans="1:10" x14ac:dyDescent="0.25">
      <c r="A96" s="31" t="s">
        <v>45</v>
      </c>
      <c r="B96" s="31" t="s">
        <v>246</v>
      </c>
      <c r="C96">
        <v>86291</v>
      </c>
      <c r="D96">
        <v>86039</v>
      </c>
      <c r="E96" s="7"/>
    </row>
    <row r="97" spans="1:6" x14ac:dyDescent="0.25">
      <c r="A97" t="s">
        <v>483</v>
      </c>
      <c r="B97" t="s">
        <v>484</v>
      </c>
      <c r="E97" s="7"/>
      <c r="F97" s="5"/>
    </row>
    <row r="98" spans="1:6" x14ac:dyDescent="0.25">
      <c r="A98" s="16"/>
      <c r="B98" s="16"/>
      <c r="E98" s="7"/>
    </row>
    <row r="99" spans="1:6" x14ac:dyDescent="0.25">
      <c r="E99" s="7"/>
    </row>
    <row r="100" spans="1:6" x14ac:dyDescent="0.25">
      <c r="E100" s="7"/>
    </row>
    <row r="101" spans="1:6" x14ac:dyDescent="0.25">
      <c r="E101" s="7"/>
    </row>
    <row r="102" spans="1:6" x14ac:dyDescent="0.25">
      <c r="E102" s="7"/>
    </row>
    <row r="103" spans="1:6" x14ac:dyDescent="0.25">
      <c r="E103" s="7"/>
    </row>
    <row r="104" spans="1:6" x14ac:dyDescent="0.25">
      <c r="E104" s="7"/>
    </row>
    <row r="105" spans="1:6" x14ac:dyDescent="0.25">
      <c r="E105" s="7"/>
    </row>
    <row r="106" spans="1:6" x14ac:dyDescent="0.25">
      <c r="E106" s="7"/>
    </row>
    <row r="107" spans="1:6" x14ac:dyDescent="0.25">
      <c r="E107" s="7"/>
    </row>
    <row r="108" spans="1:6" x14ac:dyDescent="0.25">
      <c r="E108" s="7"/>
    </row>
    <row r="109" spans="1:6" x14ac:dyDescent="0.25">
      <c r="E109" s="7"/>
    </row>
    <row r="110" spans="1:6" x14ac:dyDescent="0.25">
      <c r="E110" s="7"/>
    </row>
    <row r="111" spans="1:6" x14ac:dyDescent="0.25">
      <c r="E111" s="7"/>
    </row>
    <row r="112" spans="1:6" x14ac:dyDescent="0.25">
      <c r="E112" s="7"/>
    </row>
    <row r="113" spans="5:6" x14ac:dyDescent="0.25">
      <c r="E113" s="7"/>
    </row>
    <row r="114" spans="5:6" x14ac:dyDescent="0.25">
      <c r="E114" s="7"/>
    </row>
    <row r="115" spans="5:6" x14ac:dyDescent="0.25">
      <c r="E115" s="7"/>
    </row>
    <row r="116" spans="5:6" x14ac:dyDescent="0.25">
      <c r="E116" s="7"/>
    </row>
    <row r="117" spans="5:6" x14ac:dyDescent="0.25">
      <c r="E117" s="7"/>
    </row>
    <row r="118" spans="5:6" x14ac:dyDescent="0.25">
      <c r="E118" s="7"/>
    </row>
    <row r="119" spans="5:6" x14ac:dyDescent="0.25">
      <c r="E119" s="7"/>
    </row>
    <row r="120" spans="5:6" x14ac:dyDescent="0.25">
      <c r="E120" s="7"/>
    </row>
    <row r="121" spans="5:6" x14ac:dyDescent="0.25">
      <c r="E121" s="7"/>
    </row>
    <row r="122" spans="5:6" x14ac:dyDescent="0.25">
      <c r="E122" s="7"/>
      <c r="F122" s="5"/>
    </row>
    <row r="123" spans="5:6" x14ac:dyDescent="0.25">
      <c r="E123" s="7"/>
    </row>
    <row r="124" spans="5:6" x14ac:dyDescent="0.25">
      <c r="E124" s="7"/>
    </row>
    <row r="125" spans="5:6" x14ac:dyDescent="0.25">
      <c r="E125" s="7"/>
    </row>
    <row r="126" spans="5:6" x14ac:dyDescent="0.25">
      <c r="E126" s="7"/>
    </row>
    <row r="127" spans="5:6" x14ac:dyDescent="0.25">
      <c r="E127" s="7"/>
    </row>
    <row r="128" spans="5:6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6" x14ac:dyDescent="0.25">
      <c r="E145" s="7"/>
    </row>
    <row r="146" spans="5:6" x14ac:dyDescent="0.25">
      <c r="E146" s="7"/>
    </row>
    <row r="147" spans="5:6" x14ac:dyDescent="0.25">
      <c r="E147" s="7"/>
    </row>
    <row r="148" spans="5:6" x14ac:dyDescent="0.25">
      <c r="E148" s="7"/>
    </row>
    <row r="149" spans="5:6" x14ac:dyDescent="0.25">
      <c r="E149" s="7"/>
    </row>
    <row r="150" spans="5:6" x14ac:dyDescent="0.25">
      <c r="E150" s="7"/>
    </row>
    <row r="151" spans="5:6" x14ac:dyDescent="0.25">
      <c r="E151" s="7"/>
    </row>
    <row r="152" spans="5:6" x14ac:dyDescent="0.25">
      <c r="E152" s="7"/>
    </row>
    <row r="153" spans="5:6" x14ac:dyDescent="0.25">
      <c r="E153" s="7"/>
    </row>
    <row r="154" spans="5:6" x14ac:dyDescent="0.25">
      <c r="E154" s="7"/>
    </row>
    <row r="155" spans="5:6" x14ac:dyDescent="0.25">
      <c r="E155" s="7"/>
    </row>
    <row r="156" spans="5:6" x14ac:dyDescent="0.25">
      <c r="E156" s="7"/>
    </row>
    <row r="157" spans="5:6" x14ac:dyDescent="0.25">
      <c r="E157" s="7"/>
    </row>
    <row r="158" spans="5:6" x14ac:dyDescent="0.25">
      <c r="E158" s="7"/>
    </row>
    <row r="159" spans="5:6" x14ac:dyDescent="0.25">
      <c r="E159" s="7"/>
      <c r="F159" s="5"/>
    </row>
    <row r="160" spans="5:6" x14ac:dyDescent="0.25">
      <c r="E160" s="7"/>
      <c r="F160" s="5"/>
    </row>
    <row r="161" spans="5:6" x14ac:dyDescent="0.25">
      <c r="E161" s="7"/>
      <c r="F161" s="5"/>
    </row>
    <row r="162" spans="5:6" x14ac:dyDescent="0.25">
      <c r="E162" s="7"/>
      <c r="F162" s="5"/>
    </row>
    <row r="163" spans="5:6" x14ac:dyDescent="0.25">
      <c r="E163" s="7"/>
      <c r="F163" s="5"/>
    </row>
    <row r="164" spans="5:6" x14ac:dyDescent="0.25">
      <c r="E164" s="7"/>
      <c r="F164" s="5"/>
    </row>
    <row r="165" spans="5:6" x14ac:dyDescent="0.25">
      <c r="E165" s="7"/>
      <c r="F165" s="5"/>
    </row>
    <row r="166" spans="5:6" x14ac:dyDescent="0.25">
      <c r="E166" s="7"/>
      <c r="F166" s="5"/>
    </row>
    <row r="167" spans="5:6" x14ac:dyDescent="0.25">
      <c r="E167" s="7"/>
      <c r="F167" s="5"/>
    </row>
    <row r="168" spans="5:6" x14ac:dyDescent="0.25">
      <c r="E168" s="7"/>
      <c r="F168" s="5"/>
    </row>
    <row r="169" spans="5:6" x14ac:dyDescent="0.25">
      <c r="E169" s="7"/>
      <c r="F169" s="5"/>
    </row>
    <row r="170" spans="5:6" x14ac:dyDescent="0.25">
      <c r="E170" s="7"/>
      <c r="F170" s="5"/>
    </row>
    <row r="171" spans="5:6" x14ac:dyDescent="0.25">
      <c r="E171" s="7"/>
    </row>
    <row r="172" spans="5:6" x14ac:dyDescent="0.25">
      <c r="E172" s="7"/>
    </row>
    <row r="173" spans="5:6" x14ac:dyDescent="0.25">
      <c r="E173" s="7"/>
      <c r="F173" s="5"/>
    </row>
    <row r="174" spans="5:6" x14ac:dyDescent="0.25">
      <c r="E174" s="7"/>
    </row>
    <row r="175" spans="5:6" x14ac:dyDescent="0.25">
      <c r="E175" s="7"/>
    </row>
    <row r="176" spans="5:6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7" spans="5:7" x14ac:dyDescent="0.25">
      <c r="E247">
        <f>SUM(E91:E245)</f>
        <v>86040</v>
      </c>
      <c r="F247">
        <f>SUM(F91:F245)</f>
        <v>0</v>
      </c>
      <c r="G247">
        <f>SUM(E247:F247)</f>
        <v>86040</v>
      </c>
    </row>
  </sheetData>
  <sortState xmlns:xlrd2="http://schemas.microsoft.com/office/spreadsheetml/2017/richdata2" ref="B264:D401">
    <sortCondition ref="D264:D401"/>
    <sortCondition ref="C264:C401"/>
  </sortState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23"/>
  <sheetViews>
    <sheetView tabSelected="1" topLeftCell="T1" zoomScaleNormal="100" workbookViewId="0">
      <selection activeCell="AH1" sqref="AH1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45362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45</v>
      </c>
      <c r="AI2" s="18">
        <v>35</v>
      </c>
    </row>
    <row r="3" spans="1:38" ht="13" x14ac:dyDescent="0.3">
      <c r="I3" s="15"/>
      <c r="P3" s="52"/>
      <c r="Q3" s="52"/>
      <c r="R3" s="52"/>
      <c r="S3" s="17"/>
      <c r="T3" s="17"/>
      <c r="U3" s="17"/>
      <c r="V3" s="17"/>
      <c r="W3" s="17"/>
      <c r="X3" s="17" t="s">
        <v>119</v>
      </c>
      <c r="Y3" s="41"/>
      <c r="Z3" s="17" t="s">
        <v>102</v>
      </c>
      <c r="AA3" s="17" t="s">
        <v>115</v>
      </c>
      <c r="AB3" s="17" t="s">
        <v>118</v>
      </c>
      <c r="AC3" s="17" t="s">
        <v>173</v>
      </c>
      <c r="AD3" s="17" t="s">
        <v>118</v>
      </c>
      <c r="AE3" s="17" t="s">
        <v>118</v>
      </c>
      <c r="AF3" s="17" t="s">
        <v>173</v>
      </c>
      <c r="AH3" s="16" t="s">
        <v>242</v>
      </c>
      <c r="AI3" s="18">
        <v>35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155</v>
      </c>
      <c r="T4" s="17" t="s">
        <v>174</v>
      </c>
      <c r="U4" s="17" t="s">
        <v>260</v>
      </c>
      <c r="V4" s="2" t="s">
        <v>392</v>
      </c>
      <c r="W4" s="2" t="s">
        <v>449</v>
      </c>
      <c r="X4" s="17" t="s">
        <v>114</v>
      </c>
      <c r="Y4" s="41" t="s">
        <v>511</v>
      </c>
      <c r="Z4" s="17" t="s">
        <v>112</v>
      </c>
      <c r="AB4" s="19"/>
      <c r="AC4" s="19"/>
      <c r="AD4" s="45" t="s">
        <v>540</v>
      </c>
      <c r="AE4" s="45" t="s">
        <v>541</v>
      </c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/>
      <c r="G5" s="40"/>
      <c r="H5" s="17"/>
      <c r="I5" s="17"/>
      <c r="J5" s="16">
        <f t="shared" ref="J5" si="0">COUNT(F5:I5)</f>
        <v>0</v>
      </c>
      <c r="K5">
        <v>86295</v>
      </c>
      <c r="O5" s="16">
        <f t="shared" ref="O5:O18" si="1">COUNT(K5:N5)</f>
        <v>1</v>
      </c>
      <c r="P5" s="40"/>
      <c r="Q5" s="40"/>
      <c r="R5" s="40"/>
      <c r="S5" s="40"/>
      <c r="T5" s="40"/>
      <c r="U5" s="17"/>
      <c r="V5" s="2"/>
      <c r="W5" s="2"/>
      <c r="X5" s="16">
        <f t="shared" ref="X5" si="2">COUNT(P5:W5)</f>
        <v>0</v>
      </c>
      <c r="Y5" s="18">
        <f t="shared" ref="Y5" si="3">+J5*0</f>
        <v>0</v>
      </c>
      <c r="Z5" s="24">
        <f t="shared" ref="Z5" si="4">+(J5*45)+(O5*35)+(X5*35)+Y5</f>
        <v>35</v>
      </c>
      <c r="AA5" t="s">
        <v>116</v>
      </c>
      <c r="AB5" s="39">
        <v>45363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s="31" t="s">
        <v>82</v>
      </c>
      <c r="B6" s="31" t="s">
        <v>503</v>
      </c>
      <c r="C6" s="17"/>
      <c r="D6" s="17"/>
      <c r="E6" s="17"/>
      <c r="F6" s="40"/>
      <c r="G6" s="40"/>
      <c r="H6" s="17"/>
      <c r="I6" s="17"/>
      <c r="J6" s="16">
        <f>COUNT(F6:I6)</f>
        <v>0</v>
      </c>
      <c r="K6">
        <v>86349</v>
      </c>
      <c r="L6" s="16">
        <v>86350</v>
      </c>
      <c r="M6" s="16">
        <v>86351</v>
      </c>
      <c r="N6"/>
      <c r="O6" s="16">
        <f t="shared" si="1"/>
        <v>3</v>
      </c>
      <c r="P6" s="40"/>
      <c r="Q6" s="40"/>
      <c r="R6" s="40"/>
      <c r="S6" s="40"/>
      <c r="T6" s="40"/>
      <c r="U6" s="17"/>
      <c r="V6" s="2"/>
      <c r="W6" s="2"/>
      <c r="X6" s="16">
        <f t="shared" ref="X6:X69" si="5">COUNT(P6:W6)</f>
        <v>0</v>
      </c>
      <c r="Y6" s="18">
        <f t="shared" ref="Y6:Y69" si="6">+J6*0</f>
        <v>0</v>
      </c>
      <c r="Z6" s="24">
        <f t="shared" ref="Z6:Z69" si="7">+(J6*45)+(O6*35)+(X6*35)+Y6</f>
        <v>105</v>
      </c>
      <c r="AA6" t="s">
        <v>116</v>
      </c>
      <c r="AB6" s="39">
        <v>45363</v>
      </c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535</v>
      </c>
      <c r="B7" t="s">
        <v>536</v>
      </c>
      <c r="C7" s="17"/>
      <c r="D7" s="17"/>
      <c r="E7" s="17"/>
      <c r="F7" s="40">
        <v>86224</v>
      </c>
      <c r="G7" s="40"/>
      <c r="H7" s="17"/>
      <c r="I7" s="17"/>
      <c r="J7" s="16">
        <f t="shared" ref="J7" si="8">COUNT(F7:I7)</f>
        <v>1</v>
      </c>
      <c r="K7">
        <v>86294</v>
      </c>
      <c r="L7" s="16">
        <v>86298</v>
      </c>
      <c r="N7"/>
      <c r="O7" s="16">
        <f t="shared" si="1"/>
        <v>2</v>
      </c>
      <c r="P7" s="40"/>
      <c r="Q7" s="40"/>
      <c r="R7" s="40"/>
      <c r="S7" s="40"/>
      <c r="T7" s="40"/>
      <c r="U7" s="17"/>
      <c r="V7" s="2"/>
      <c r="W7" s="2"/>
      <c r="X7" s="16">
        <f t="shared" si="5"/>
        <v>0</v>
      </c>
      <c r="Y7" s="18">
        <f t="shared" si="6"/>
        <v>0</v>
      </c>
      <c r="Z7" s="24">
        <f t="shared" si="7"/>
        <v>115</v>
      </c>
      <c r="AA7" s="42" t="s">
        <v>498</v>
      </c>
      <c r="AB7" s="39"/>
      <c r="AC7" s="49">
        <v>115</v>
      </c>
      <c r="AD7" s="19"/>
      <c r="AE7" s="19"/>
      <c r="AF7" s="19"/>
      <c r="AH7" s="18"/>
      <c r="AI7" s="18"/>
      <c r="AL7" s="20"/>
    </row>
    <row r="8" spans="1:38" ht="13" x14ac:dyDescent="0.3">
      <c r="A8" t="s">
        <v>487</v>
      </c>
      <c r="B8" t="s">
        <v>488</v>
      </c>
      <c r="C8" s="17"/>
      <c r="D8" s="17"/>
      <c r="E8" s="17"/>
      <c r="F8" s="40"/>
      <c r="G8" s="40"/>
      <c r="H8" s="40"/>
      <c r="I8" s="17"/>
      <c r="J8" s="16">
        <f t="shared" ref="J8:J31" si="9">COUNT(F8:I8)</f>
        <v>0</v>
      </c>
      <c r="K8" s="40"/>
      <c r="O8" s="16">
        <f t="shared" si="1"/>
        <v>0</v>
      </c>
      <c r="P8" s="40"/>
      <c r="Q8" s="40"/>
      <c r="R8" s="40"/>
      <c r="S8" s="40"/>
      <c r="T8" s="40"/>
      <c r="U8" s="40"/>
      <c r="V8" s="2"/>
      <c r="W8" s="2"/>
      <c r="X8" s="16">
        <f t="shared" si="5"/>
        <v>0</v>
      </c>
      <c r="Y8" s="18">
        <f t="shared" si="6"/>
        <v>0</v>
      </c>
      <c r="Z8" s="24">
        <f t="shared" si="7"/>
        <v>0</v>
      </c>
      <c r="AA8" t="s">
        <v>116</v>
      </c>
      <c r="AB8" s="39"/>
      <c r="AC8" s="19"/>
      <c r="AD8" s="19"/>
      <c r="AE8" s="19"/>
      <c r="AF8" s="19"/>
      <c r="AH8" s="18"/>
      <c r="AI8" s="18"/>
      <c r="AL8" s="20"/>
    </row>
    <row r="9" spans="1:38" ht="13" x14ac:dyDescent="0.3">
      <c r="A9" t="s">
        <v>168</v>
      </c>
      <c r="B9" t="s">
        <v>593</v>
      </c>
      <c r="C9" s="17"/>
      <c r="D9" s="17"/>
      <c r="E9" s="17"/>
      <c r="F9" s="40"/>
      <c r="G9" s="40"/>
      <c r="H9" s="40"/>
      <c r="I9" s="17"/>
      <c r="J9" s="16">
        <f t="shared" ref="J9" si="10">COUNT(F9:I9)</f>
        <v>0</v>
      </c>
      <c r="K9" s="40">
        <v>86297</v>
      </c>
      <c r="O9" s="16">
        <f t="shared" ref="O9" si="11">COUNT(K9:N9)</f>
        <v>1</v>
      </c>
      <c r="P9" s="40"/>
      <c r="Q9" s="40"/>
      <c r="R9" s="40"/>
      <c r="S9" s="40"/>
      <c r="T9" s="40"/>
      <c r="U9" s="40"/>
      <c r="V9" s="2"/>
      <c r="W9" s="2"/>
      <c r="X9" s="16">
        <f t="shared" si="5"/>
        <v>0</v>
      </c>
      <c r="Y9" s="18">
        <f t="shared" si="6"/>
        <v>0</v>
      </c>
      <c r="Z9" s="24">
        <f t="shared" si="7"/>
        <v>35</v>
      </c>
      <c r="AA9" t="s">
        <v>116</v>
      </c>
      <c r="AB9" s="39">
        <v>45363</v>
      </c>
      <c r="AC9" s="19"/>
      <c r="AD9" s="19"/>
      <c r="AE9" s="19"/>
      <c r="AF9" s="19"/>
      <c r="AH9" s="18"/>
      <c r="AI9" s="18"/>
      <c r="AL9" s="20"/>
    </row>
    <row r="10" spans="1:38" ht="13" x14ac:dyDescent="0.3">
      <c r="A10" t="s">
        <v>38</v>
      </c>
      <c r="B10" t="s">
        <v>504</v>
      </c>
      <c r="C10" s="17"/>
      <c r="D10" s="17"/>
      <c r="E10" s="17"/>
      <c r="F10" s="40"/>
      <c r="G10" s="40"/>
      <c r="H10" s="17"/>
      <c r="I10" s="17"/>
      <c r="J10" s="16">
        <f t="shared" si="9"/>
        <v>0</v>
      </c>
      <c r="K10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5"/>
        <v>0</v>
      </c>
      <c r="Y10" s="18">
        <f t="shared" si="6"/>
        <v>0</v>
      </c>
      <c r="Z10" s="24">
        <f t="shared" si="7"/>
        <v>0</v>
      </c>
      <c r="AA10" t="s">
        <v>116</v>
      </c>
      <c r="AB10" s="39"/>
      <c r="AC10" s="44"/>
      <c r="AD10" s="19"/>
      <c r="AE10" s="19"/>
      <c r="AF10" s="19"/>
      <c r="AH10" s="18"/>
      <c r="AI10" s="18"/>
      <c r="AL10" s="20"/>
    </row>
    <row r="11" spans="1:38" ht="13" x14ac:dyDescent="0.3">
      <c r="A11" t="s">
        <v>0</v>
      </c>
      <c r="B11" t="s">
        <v>435</v>
      </c>
      <c r="C11" s="17"/>
      <c r="D11" s="17"/>
      <c r="E11" s="17"/>
      <c r="F11" s="40"/>
      <c r="G11" s="40"/>
      <c r="H11" s="17"/>
      <c r="I11" s="17"/>
      <c r="J11" s="16">
        <f t="shared" si="9"/>
        <v>0</v>
      </c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5"/>
        <v>0</v>
      </c>
      <c r="Y11" s="18">
        <f t="shared" si="6"/>
        <v>0</v>
      </c>
      <c r="Z11" s="24">
        <f t="shared" si="7"/>
        <v>0</v>
      </c>
      <c r="AA11" t="s">
        <v>116</v>
      </c>
      <c r="AB11" s="39"/>
      <c r="AC11" s="44"/>
      <c r="AD11" s="45"/>
      <c r="AE11" s="19"/>
      <c r="AF11" s="19"/>
      <c r="AH11" s="18"/>
      <c r="AI11" s="18"/>
      <c r="AL11" s="20"/>
    </row>
    <row r="12" spans="1:38" ht="13" x14ac:dyDescent="0.3">
      <c r="A12" s="31" t="s">
        <v>294</v>
      </c>
      <c r="B12" s="31" t="s">
        <v>293</v>
      </c>
      <c r="C12" s="31"/>
      <c r="D12" s="33"/>
      <c r="E12" s="30"/>
      <c r="F12"/>
      <c r="G12"/>
      <c r="H12"/>
      <c r="I12"/>
      <c r="J12" s="16">
        <f t="shared" si="9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si="5"/>
        <v>0</v>
      </c>
      <c r="Y12" s="18">
        <f t="shared" si="6"/>
        <v>0</v>
      </c>
      <c r="Z12" s="24">
        <f t="shared" si="7"/>
        <v>0</v>
      </c>
      <c r="AA12" t="s">
        <v>116</v>
      </c>
      <c r="AB12" s="1"/>
      <c r="AC12" s="18"/>
      <c r="AE12" s="18"/>
      <c r="AH12" s="18"/>
      <c r="AI12" s="18"/>
      <c r="AL12" s="20"/>
    </row>
    <row r="13" spans="1:38" ht="13" x14ac:dyDescent="0.3">
      <c r="A13" t="s">
        <v>496</v>
      </c>
      <c r="B13" t="s">
        <v>497</v>
      </c>
      <c r="C13" s="31"/>
      <c r="D13" s="33"/>
      <c r="E13" s="30"/>
      <c r="F13"/>
      <c r="G13"/>
      <c r="H13"/>
      <c r="I13"/>
      <c r="J13" s="16">
        <f t="shared" si="9"/>
        <v>0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5"/>
        <v>0</v>
      </c>
      <c r="Y13" s="18">
        <f t="shared" si="6"/>
        <v>0</v>
      </c>
      <c r="Z13" s="24">
        <f t="shared" si="7"/>
        <v>0</v>
      </c>
      <c r="AA13" t="s">
        <v>116</v>
      </c>
      <c r="AB13" s="1"/>
      <c r="AC13" s="18"/>
      <c r="AE13" s="18"/>
      <c r="AH13" s="18"/>
      <c r="AI13" s="18"/>
      <c r="AL13" s="20"/>
    </row>
    <row r="14" spans="1:38" ht="13" x14ac:dyDescent="0.3">
      <c r="A14" t="s">
        <v>473</v>
      </c>
      <c r="B14" t="s">
        <v>474</v>
      </c>
      <c r="C14" s="31"/>
      <c r="D14" s="33"/>
      <c r="E14" s="30"/>
      <c r="F14"/>
      <c r="G14"/>
      <c r="H14"/>
      <c r="I14"/>
      <c r="J14" s="16">
        <f t="shared" si="9"/>
        <v>0</v>
      </c>
      <c r="K14"/>
      <c r="O14" s="16">
        <f t="shared" si="1"/>
        <v>0</v>
      </c>
      <c r="P14"/>
      <c r="Q14"/>
      <c r="R14" s="40"/>
      <c r="S14" s="40"/>
      <c r="T14" s="40"/>
      <c r="U14" s="17"/>
      <c r="V14" s="2"/>
      <c r="W14" s="2"/>
      <c r="X14" s="16">
        <f t="shared" si="5"/>
        <v>0</v>
      </c>
      <c r="Y14" s="18">
        <f t="shared" si="6"/>
        <v>0</v>
      </c>
      <c r="Z14" s="24">
        <f t="shared" si="7"/>
        <v>0</v>
      </c>
      <c r="AA14" t="s">
        <v>116</v>
      </c>
      <c r="AB14" s="1"/>
      <c r="AC14" s="18"/>
      <c r="AD14" s="15"/>
      <c r="AE14" s="18"/>
      <c r="AH14" s="18"/>
      <c r="AI14" s="18"/>
      <c r="AL14" s="20"/>
    </row>
    <row r="15" spans="1:38" ht="13" x14ac:dyDescent="0.3">
      <c r="A15" s="31" t="s">
        <v>223</v>
      </c>
      <c r="B15" s="31" t="s">
        <v>224</v>
      </c>
      <c r="C15" s="31">
        <v>8</v>
      </c>
      <c r="D15" s="33">
        <v>29</v>
      </c>
      <c r="E15" s="30">
        <v>25</v>
      </c>
      <c r="F15"/>
      <c r="G15"/>
      <c r="J15" s="16">
        <f t="shared" si="9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5"/>
        <v>0</v>
      </c>
      <c r="Y15" s="18">
        <f t="shared" si="6"/>
        <v>0</v>
      </c>
      <c r="Z15" s="24">
        <f t="shared" si="7"/>
        <v>0</v>
      </c>
      <c r="AA15" s="31" t="s">
        <v>116</v>
      </c>
      <c r="AB15" s="15"/>
      <c r="AC15" s="18"/>
      <c r="AE15" s="18"/>
      <c r="AF15" s="24"/>
      <c r="AL15" s="20"/>
    </row>
    <row r="16" spans="1:38" ht="13" x14ac:dyDescent="0.3">
      <c r="A16" t="s">
        <v>505</v>
      </c>
      <c r="B16" t="s">
        <v>506</v>
      </c>
      <c r="C16" s="31"/>
      <c r="D16" s="33"/>
      <c r="E16" s="30"/>
      <c r="F16"/>
      <c r="G16"/>
      <c r="J16" s="16">
        <f t="shared" si="9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5"/>
        <v>0</v>
      </c>
      <c r="Y16" s="18">
        <f t="shared" si="6"/>
        <v>0</v>
      </c>
      <c r="Z16" s="24">
        <f t="shared" si="7"/>
        <v>0</v>
      </c>
      <c r="AA16" s="31" t="s">
        <v>116</v>
      </c>
      <c r="AB16" s="15"/>
      <c r="AC16" s="18"/>
      <c r="AE16" s="18"/>
      <c r="AF16" s="24"/>
      <c r="AL16" s="20"/>
    </row>
    <row r="17" spans="1:38" ht="13" x14ac:dyDescent="0.3">
      <c r="A17" t="s">
        <v>507</v>
      </c>
      <c r="B17" t="s">
        <v>506</v>
      </c>
      <c r="C17" s="31"/>
      <c r="D17" s="33"/>
      <c r="E17" s="30"/>
      <c r="F17"/>
      <c r="G17"/>
      <c r="J17" s="16">
        <f t="shared" si="9"/>
        <v>0</v>
      </c>
      <c r="K17">
        <v>86299</v>
      </c>
      <c r="O17" s="16">
        <f t="shared" si="1"/>
        <v>1</v>
      </c>
      <c r="P17" s="40"/>
      <c r="Q17" s="40"/>
      <c r="R17" s="40"/>
      <c r="S17" s="40"/>
      <c r="T17" s="40"/>
      <c r="U17" s="17"/>
      <c r="V17" s="2"/>
      <c r="W17" s="2"/>
      <c r="X17" s="16">
        <f t="shared" si="5"/>
        <v>0</v>
      </c>
      <c r="Y17" s="18">
        <f t="shared" si="6"/>
        <v>0</v>
      </c>
      <c r="Z17" s="24">
        <f t="shared" si="7"/>
        <v>35</v>
      </c>
      <c r="AA17" s="31" t="s">
        <v>116</v>
      </c>
      <c r="AB17" s="15">
        <v>45363</v>
      </c>
      <c r="AC17" s="18"/>
      <c r="AE17" s="18"/>
      <c r="AF17" s="24"/>
      <c r="AL17" s="20"/>
    </row>
    <row r="18" spans="1:38" ht="13" x14ac:dyDescent="0.3">
      <c r="A18" t="s">
        <v>471</v>
      </c>
      <c r="B18" t="s">
        <v>472</v>
      </c>
      <c r="C18" s="31"/>
      <c r="D18" s="33"/>
      <c r="E18" s="30"/>
      <c r="F18"/>
      <c r="G18"/>
      <c r="J18" s="16">
        <f t="shared" si="9"/>
        <v>0</v>
      </c>
      <c r="K18"/>
      <c r="O18" s="16">
        <f t="shared" si="1"/>
        <v>0</v>
      </c>
      <c r="P18"/>
      <c r="Q18" s="40"/>
      <c r="R18" s="40"/>
      <c r="S18" s="40"/>
      <c r="T18" s="40"/>
      <c r="U18" s="17"/>
      <c r="V18" s="2"/>
      <c r="W18" s="2"/>
      <c r="X18" s="16">
        <f t="shared" si="5"/>
        <v>0</v>
      </c>
      <c r="Y18" s="18">
        <f t="shared" si="6"/>
        <v>0</v>
      </c>
      <c r="Z18" s="24">
        <f t="shared" si="7"/>
        <v>0</v>
      </c>
      <c r="AA18" s="31" t="s">
        <v>116</v>
      </c>
      <c r="AB18" s="15"/>
      <c r="AC18" s="18"/>
      <c r="AE18" s="18"/>
      <c r="AF18" s="24"/>
      <c r="AL18" s="20"/>
    </row>
    <row r="19" spans="1:38" ht="13" x14ac:dyDescent="0.3">
      <c r="A19" t="s">
        <v>296</v>
      </c>
      <c r="B19" t="s">
        <v>45</v>
      </c>
      <c r="C19" s="31"/>
      <c r="D19" s="33"/>
      <c r="E19" s="30"/>
      <c r="F19">
        <v>86098</v>
      </c>
      <c r="G19"/>
      <c r="J19" s="16">
        <f t="shared" si="9"/>
        <v>1</v>
      </c>
      <c r="K19"/>
      <c r="O19" s="16">
        <f t="shared" ref="O19:O20" si="12">COUNT(K19:N19)</f>
        <v>0</v>
      </c>
      <c r="P19">
        <v>86098</v>
      </c>
      <c r="Q19" s="40"/>
      <c r="R19" s="40"/>
      <c r="S19" s="40"/>
      <c r="T19" s="40"/>
      <c r="U19" s="17"/>
      <c r="V19" s="2"/>
      <c r="W19" s="2"/>
      <c r="X19" s="16">
        <f t="shared" si="5"/>
        <v>1</v>
      </c>
      <c r="Y19" s="18">
        <f t="shared" si="6"/>
        <v>0</v>
      </c>
      <c r="Z19" s="24">
        <f t="shared" si="7"/>
        <v>80</v>
      </c>
      <c r="AA19" s="31" t="s">
        <v>116</v>
      </c>
      <c r="AB19" s="39">
        <v>45363</v>
      </c>
      <c r="AC19" s="18"/>
      <c r="AE19" s="18"/>
      <c r="AF19" s="24"/>
      <c r="AL19" s="20"/>
    </row>
    <row r="20" spans="1:38" ht="13" x14ac:dyDescent="0.3">
      <c r="A20" t="s">
        <v>539</v>
      </c>
      <c r="B20" t="s">
        <v>45</v>
      </c>
      <c r="C20" s="31"/>
      <c r="D20" s="33"/>
      <c r="E20" s="30"/>
      <c r="F20"/>
      <c r="G20"/>
      <c r="J20" s="16">
        <f t="shared" si="9"/>
        <v>0</v>
      </c>
      <c r="K20">
        <v>86221</v>
      </c>
      <c r="L20" s="16">
        <v>86099</v>
      </c>
      <c r="M20" s="16">
        <v>86224</v>
      </c>
      <c r="O20" s="16">
        <f t="shared" si="12"/>
        <v>3</v>
      </c>
      <c r="P20"/>
      <c r="Q20" s="40"/>
      <c r="R20" s="40"/>
      <c r="S20" s="40"/>
      <c r="T20" s="40"/>
      <c r="U20" s="17"/>
      <c r="V20" s="2"/>
      <c r="W20" s="2"/>
      <c r="X20" s="16">
        <f t="shared" si="5"/>
        <v>0</v>
      </c>
      <c r="Y20" s="18">
        <f t="shared" si="6"/>
        <v>0</v>
      </c>
      <c r="Z20" s="24">
        <f t="shared" si="7"/>
        <v>105</v>
      </c>
      <c r="AA20" s="31" t="s">
        <v>116</v>
      </c>
      <c r="AB20" s="39">
        <v>45363</v>
      </c>
      <c r="AC20" s="18"/>
      <c r="AE20" s="18"/>
      <c r="AF20" s="24"/>
      <c r="AL20" s="20"/>
    </row>
    <row r="21" spans="1:38" ht="13" x14ac:dyDescent="0.3">
      <c r="A21" t="s">
        <v>485</v>
      </c>
      <c r="B21" t="s">
        <v>486</v>
      </c>
      <c r="C21" s="31"/>
      <c r="D21" s="33"/>
      <c r="E21" s="30"/>
      <c r="F21">
        <v>86044</v>
      </c>
      <c r="G21"/>
      <c r="J21" s="16">
        <f t="shared" si="9"/>
        <v>1</v>
      </c>
      <c r="K21">
        <v>86045</v>
      </c>
      <c r="O21" s="16">
        <f t="shared" ref="O21:O31" si="13">COUNT(K21:N21)</f>
        <v>1</v>
      </c>
      <c r="P21" s="40"/>
      <c r="Q21" s="40"/>
      <c r="R21" s="40"/>
      <c r="S21" s="40"/>
      <c r="T21" s="40"/>
      <c r="U21" s="17"/>
      <c r="V21" s="2"/>
      <c r="W21" s="2"/>
      <c r="X21" s="16">
        <f t="shared" si="5"/>
        <v>0</v>
      </c>
      <c r="Y21" s="18">
        <f t="shared" si="6"/>
        <v>0</v>
      </c>
      <c r="Z21" s="24">
        <f t="shared" si="7"/>
        <v>80</v>
      </c>
      <c r="AA21" s="31" t="s">
        <v>116</v>
      </c>
      <c r="AB21" s="1">
        <v>45363</v>
      </c>
      <c r="AC21" s="18"/>
      <c r="AE21" s="18"/>
      <c r="AF21" s="24"/>
      <c r="AL21" s="20"/>
    </row>
    <row r="22" spans="1:38" ht="13" x14ac:dyDescent="0.3">
      <c r="A22" t="s">
        <v>492</v>
      </c>
      <c r="B22" t="s">
        <v>493</v>
      </c>
      <c r="C22" s="31"/>
      <c r="D22" s="33"/>
      <c r="E22" s="30"/>
      <c r="F22"/>
      <c r="G22"/>
      <c r="J22" s="16">
        <f t="shared" si="9"/>
        <v>0</v>
      </c>
      <c r="K22"/>
      <c r="O22" s="16">
        <f t="shared" si="13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5"/>
        <v>0</v>
      </c>
      <c r="Y22" s="18">
        <f t="shared" si="6"/>
        <v>0</v>
      </c>
      <c r="Z22" s="24">
        <f t="shared" si="7"/>
        <v>0</v>
      </c>
      <c r="AA22" t="s">
        <v>116</v>
      </c>
      <c r="AB22" s="15"/>
      <c r="AC22" s="18"/>
      <c r="AE22" s="18"/>
      <c r="AF22" s="24"/>
      <c r="AL22" s="20"/>
    </row>
    <row r="23" spans="1:38" ht="13" x14ac:dyDescent="0.3">
      <c r="A23" s="31" t="s">
        <v>72</v>
      </c>
      <c r="B23" s="31" t="s">
        <v>73</v>
      </c>
      <c r="C23" s="31">
        <v>8</v>
      </c>
      <c r="D23" s="33">
        <v>29</v>
      </c>
      <c r="E23" s="30">
        <v>25</v>
      </c>
      <c r="F23"/>
      <c r="G23"/>
      <c r="H23"/>
      <c r="J23" s="16">
        <f t="shared" si="9"/>
        <v>0</v>
      </c>
      <c r="K23">
        <v>86099</v>
      </c>
      <c r="O23" s="16">
        <f t="shared" si="13"/>
        <v>1</v>
      </c>
      <c r="P23" s="40"/>
      <c r="Q23" s="40"/>
      <c r="R23" s="40"/>
      <c r="S23" s="40"/>
      <c r="T23" s="40"/>
      <c r="U23" s="17"/>
      <c r="V23" s="2"/>
      <c r="W23" s="2"/>
      <c r="X23" s="16">
        <f t="shared" si="5"/>
        <v>0</v>
      </c>
      <c r="Y23" s="18">
        <f t="shared" si="6"/>
        <v>0</v>
      </c>
      <c r="Z23" s="24">
        <f t="shared" si="7"/>
        <v>35</v>
      </c>
      <c r="AA23" s="31" t="s">
        <v>116</v>
      </c>
      <c r="AB23" s="15">
        <v>45363</v>
      </c>
      <c r="AC23" s="22"/>
      <c r="AE23" s="18"/>
      <c r="AL23" s="20"/>
    </row>
    <row r="24" spans="1:38" ht="13" x14ac:dyDescent="0.3">
      <c r="A24" t="s">
        <v>475</v>
      </c>
      <c r="B24" t="s">
        <v>476</v>
      </c>
      <c r="C24" s="31"/>
      <c r="D24" s="33"/>
      <c r="E24" s="30"/>
      <c r="F24"/>
      <c r="G24"/>
      <c r="H24"/>
      <c r="J24" s="16">
        <f t="shared" si="9"/>
        <v>0</v>
      </c>
      <c r="K24"/>
      <c r="O24" s="16">
        <f t="shared" si="13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5"/>
        <v>0</v>
      </c>
      <c r="Y24" s="18">
        <f t="shared" si="6"/>
        <v>0</v>
      </c>
      <c r="Z24" s="24">
        <f t="shared" si="7"/>
        <v>0</v>
      </c>
      <c r="AA24" t="s">
        <v>116</v>
      </c>
      <c r="AB24" s="15"/>
      <c r="AC24" s="22"/>
      <c r="AE24" s="18"/>
      <c r="AL24" s="20"/>
    </row>
    <row r="25" spans="1:38" ht="13" x14ac:dyDescent="0.3">
      <c r="A25" t="s">
        <v>459</v>
      </c>
      <c r="B25" t="s">
        <v>458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9"/>
        <v>0</v>
      </c>
      <c r="K25"/>
      <c r="O25" s="16">
        <f t="shared" si="13"/>
        <v>0</v>
      </c>
      <c r="P25"/>
      <c r="Q25"/>
      <c r="R25"/>
      <c r="S25"/>
      <c r="T25"/>
      <c r="U25"/>
      <c r="V25" s="2"/>
      <c r="W25" s="2"/>
      <c r="X25" s="16">
        <f t="shared" si="5"/>
        <v>0</v>
      </c>
      <c r="Y25" s="18">
        <f t="shared" si="6"/>
        <v>0</v>
      </c>
      <c r="Z25" s="24">
        <f t="shared" si="7"/>
        <v>0</v>
      </c>
      <c r="AA25" t="s">
        <v>116</v>
      </c>
      <c r="AB25" s="22"/>
      <c r="AE25" s="18"/>
      <c r="AL25" s="20"/>
    </row>
    <row r="26" spans="1:38" ht="13" x14ac:dyDescent="0.3">
      <c r="A26" t="s">
        <v>457</v>
      </c>
      <c r="B26" t="s">
        <v>458</v>
      </c>
      <c r="C26" s="31">
        <v>8</v>
      </c>
      <c r="D26" s="33">
        <v>29</v>
      </c>
      <c r="E26" s="30">
        <v>25</v>
      </c>
      <c r="F26"/>
      <c r="G26"/>
      <c r="H26"/>
      <c r="I26"/>
      <c r="J26" s="16">
        <f t="shared" si="9"/>
        <v>0</v>
      </c>
      <c r="K26"/>
      <c r="O26" s="16">
        <f t="shared" si="13"/>
        <v>0</v>
      </c>
      <c r="P26"/>
      <c r="Q26"/>
      <c r="R26"/>
      <c r="S26"/>
      <c r="T26"/>
      <c r="U26"/>
      <c r="V26" s="2"/>
      <c r="W26" s="2"/>
      <c r="X26" s="16">
        <f t="shared" si="5"/>
        <v>0</v>
      </c>
      <c r="Y26" s="18">
        <f t="shared" si="6"/>
        <v>0</v>
      </c>
      <c r="Z26" s="24">
        <f t="shared" si="7"/>
        <v>0</v>
      </c>
      <c r="AA26" t="s">
        <v>116</v>
      </c>
      <c r="AB26" s="22"/>
      <c r="AD26"/>
      <c r="AE26" s="18"/>
      <c r="AL26" s="20"/>
    </row>
    <row r="27" spans="1:38" ht="13" x14ac:dyDescent="0.3">
      <c r="A27" t="s">
        <v>0</v>
      </c>
      <c r="B27" t="s">
        <v>184</v>
      </c>
      <c r="C27">
        <v>7</v>
      </c>
      <c r="D27" s="33">
        <v>34</v>
      </c>
      <c r="E27" s="30">
        <v>27</v>
      </c>
      <c r="F27"/>
      <c r="G27"/>
      <c r="J27" s="16">
        <f t="shared" si="9"/>
        <v>0</v>
      </c>
      <c r="K27"/>
      <c r="O27" s="16">
        <f t="shared" si="13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5"/>
        <v>0</v>
      </c>
      <c r="Y27" s="18">
        <f t="shared" si="6"/>
        <v>0</v>
      </c>
      <c r="Z27" s="24">
        <f t="shared" si="7"/>
        <v>0</v>
      </c>
      <c r="AA27" s="31" t="s">
        <v>116</v>
      </c>
      <c r="AB27" s="22"/>
      <c r="AE27" s="18"/>
      <c r="AL27" s="20"/>
    </row>
    <row r="28" spans="1:38" ht="13" x14ac:dyDescent="0.3">
      <c r="A28" t="s">
        <v>9</v>
      </c>
      <c r="B28" t="s">
        <v>10</v>
      </c>
      <c r="C28"/>
      <c r="D28" s="33"/>
      <c r="E28" s="30"/>
      <c r="F28">
        <v>86049</v>
      </c>
      <c r="G28">
        <v>86100</v>
      </c>
      <c r="H28" s="16">
        <v>86295</v>
      </c>
      <c r="I28"/>
      <c r="J28" s="16">
        <f t="shared" si="9"/>
        <v>3</v>
      </c>
      <c r="K28"/>
      <c r="O28" s="16">
        <f t="shared" si="13"/>
        <v>0</v>
      </c>
      <c r="P28">
        <v>96049</v>
      </c>
      <c r="Q28">
        <v>86100</v>
      </c>
      <c r="S28"/>
      <c r="T28"/>
      <c r="V28" s="2"/>
      <c r="W28" s="2"/>
      <c r="X28" s="16">
        <f t="shared" si="5"/>
        <v>2</v>
      </c>
      <c r="Y28" s="18">
        <f t="shared" si="6"/>
        <v>0</v>
      </c>
      <c r="Z28" s="24">
        <f t="shared" si="7"/>
        <v>205</v>
      </c>
      <c r="AA28" s="31" t="s">
        <v>116</v>
      </c>
      <c r="AB28" s="22">
        <v>45363</v>
      </c>
      <c r="AE28" s="18"/>
      <c r="AL28" s="20"/>
    </row>
    <row r="29" spans="1:38" ht="13" x14ac:dyDescent="0.3">
      <c r="A29" t="s">
        <v>478</v>
      </c>
      <c r="B29" t="s">
        <v>217</v>
      </c>
      <c r="C29"/>
      <c r="D29" s="33"/>
      <c r="E29" s="30"/>
      <c r="F29"/>
      <c r="G29"/>
      <c r="I29"/>
      <c r="J29" s="16">
        <f t="shared" si="9"/>
        <v>0</v>
      </c>
      <c r="K29"/>
      <c r="O29" s="16">
        <f t="shared" si="13"/>
        <v>0</v>
      </c>
      <c r="P29"/>
      <c r="Q29"/>
      <c r="S29"/>
      <c r="T29"/>
      <c r="V29" s="2"/>
      <c r="W29" s="2"/>
      <c r="X29" s="16">
        <f t="shared" si="5"/>
        <v>0</v>
      </c>
      <c r="Y29" s="18">
        <f t="shared" si="6"/>
        <v>0</v>
      </c>
      <c r="Z29" s="24">
        <f t="shared" si="7"/>
        <v>0</v>
      </c>
      <c r="AA29" t="s">
        <v>116</v>
      </c>
      <c r="AB29" s="22"/>
      <c r="AE29" s="18"/>
      <c r="AL29" s="20"/>
    </row>
    <row r="30" spans="1:38" ht="13" x14ac:dyDescent="0.3">
      <c r="A30" s="31" t="s">
        <v>45</v>
      </c>
      <c r="B30" s="31" t="s">
        <v>412</v>
      </c>
      <c r="C30" s="31">
        <v>8</v>
      </c>
      <c r="D30" s="33">
        <v>29</v>
      </c>
      <c r="E30" s="30">
        <v>25</v>
      </c>
      <c r="F30">
        <v>86099</v>
      </c>
      <c r="G30"/>
      <c r="J30" s="16">
        <f t="shared" si="9"/>
        <v>1</v>
      </c>
      <c r="K30"/>
      <c r="O30" s="16">
        <f t="shared" si="13"/>
        <v>0</v>
      </c>
      <c r="P30"/>
      <c r="Q30"/>
      <c r="S30"/>
      <c r="T30"/>
      <c r="V30" s="2"/>
      <c r="W30" s="2"/>
      <c r="X30" s="16">
        <f t="shared" si="5"/>
        <v>0</v>
      </c>
      <c r="Y30" s="18">
        <f t="shared" si="6"/>
        <v>0</v>
      </c>
      <c r="Z30" s="24">
        <f t="shared" si="7"/>
        <v>45</v>
      </c>
      <c r="AA30" s="31" t="s">
        <v>116</v>
      </c>
      <c r="AB30" s="22">
        <v>45363</v>
      </c>
      <c r="AE30" s="18"/>
      <c r="AG30" s="26"/>
      <c r="AH30" s="15"/>
      <c r="AL30" s="20"/>
    </row>
    <row r="31" spans="1:38" ht="13" x14ac:dyDescent="0.3">
      <c r="A31" t="s">
        <v>434</v>
      </c>
      <c r="B31" t="s">
        <v>436</v>
      </c>
      <c r="C31" s="31">
        <v>8</v>
      </c>
      <c r="D31" s="33">
        <v>29</v>
      </c>
      <c r="E31" s="30">
        <v>25</v>
      </c>
      <c r="F31"/>
      <c r="G31"/>
      <c r="H31"/>
      <c r="I31"/>
      <c r="J31" s="16">
        <f t="shared" si="9"/>
        <v>0</v>
      </c>
      <c r="K31"/>
      <c r="O31" s="16">
        <f t="shared" si="13"/>
        <v>0</v>
      </c>
      <c r="P31"/>
      <c r="Q31"/>
      <c r="R31"/>
      <c r="S31"/>
      <c r="T31"/>
      <c r="U31"/>
      <c r="V31" s="2"/>
      <c r="W31" s="2"/>
      <c r="X31" s="16">
        <f t="shared" si="5"/>
        <v>0</v>
      </c>
      <c r="Y31" s="18">
        <f t="shared" si="6"/>
        <v>0</v>
      </c>
      <c r="Z31" s="24">
        <f t="shared" si="7"/>
        <v>0</v>
      </c>
      <c r="AA31" t="s">
        <v>116</v>
      </c>
      <c r="AB31" s="8"/>
      <c r="AE31" s="18"/>
      <c r="AL31" s="20"/>
    </row>
    <row r="32" spans="1:38" ht="13" x14ac:dyDescent="0.3">
      <c r="A32" t="s">
        <v>538</v>
      </c>
      <c r="B32" t="s">
        <v>436</v>
      </c>
      <c r="C32" s="31"/>
      <c r="D32" s="33"/>
      <c r="E32" s="30"/>
      <c r="F32"/>
      <c r="G32"/>
      <c r="H32"/>
      <c r="I32"/>
      <c r="J32" s="16">
        <f t="shared" ref="J32" si="14">COUNT(F32:I32)</f>
        <v>0</v>
      </c>
      <c r="K32"/>
      <c r="O32" s="16">
        <f t="shared" ref="O32" si="15">COUNT(K32:N32)</f>
        <v>0</v>
      </c>
      <c r="P32"/>
      <c r="Q32"/>
      <c r="R32"/>
      <c r="S32"/>
      <c r="T32"/>
      <c r="U32"/>
      <c r="V32" s="2"/>
      <c r="W32" s="2"/>
      <c r="X32" s="16">
        <f t="shared" si="5"/>
        <v>0</v>
      </c>
      <c r="Y32" s="18">
        <f t="shared" si="6"/>
        <v>0</v>
      </c>
      <c r="Z32" s="24">
        <f t="shared" si="7"/>
        <v>0</v>
      </c>
      <c r="AA32" s="14" t="s">
        <v>479</v>
      </c>
      <c r="AB32" s="39"/>
      <c r="AC32" s="18"/>
      <c r="AD32" s="18"/>
      <c r="AE32" s="18"/>
      <c r="AF32"/>
      <c r="AL32" s="20"/>
    </row>
    <row r="33" spans="1:38" ht="13" x14ac:dyDescent="0.3">
      <c r="A33" t="s">
        <v>25</v>
      </c>
      <c r="B33" t="s">
        <v>443</v>
      </c>
      <c r="C33">
        <v>8</v>
      </c>
      <c r="D33" s="33">
        <v>29</v>
      </c>
      <c r="E33" s="30">
        <v>25</v>
      </c>
      <c r="F33">
        <v>86221</v>
      </c>
      <c r="G33">
        <v>86223</v>
      </c>
      <c r="H33"/>
      <c r="I33"/>
      <c r="J33" s="16">
        <f t="shared" ref="J33:J37" si="16">COUNT(F33:I33)</f>
        <v>2</v>
      </c>
      <c r="K33">
        <v>86222</v>
      </c>
      <c r="O33" s="16">
        <f t="shared" ref="O33:O71" si="17">COUNT(K33:N33)</f>
        <v>1</v>
      </c>
      <c r="P33">
        <v>86221</v>
      </c>
      <c r="Q33">
        <v>86223</v>
      </c>
      <c r="R33">
        <v>86223</v>
      </c>
      <c r="S33"/>
      <c r="T33"/>
      <c r="U33"/>
      <c r="V33" s="2"/>
      <c r="W33" s="2"/>
      <c r="X33" s="16">
        <f t="shared" si="5"/>
        <v>3</v>
      </c>
      <c r="Y33" s="18">
        <f t="shared" si="6"/>
        <v>0</v>
      </c>
      <c r="Z33" s="24">
        <f t="shared" si="7"/>
        <v>230</v>
      </c>
      <c r="AA33" s="1" t="s">
        <v>116</v>
      </c>
      <c r="AB33" s="22">
        <v>45363</v>
      </c>
      <c r="AE33" s="18"/>
      <c r="AL33" s="20"/>
    </row>
    <row r="34" spans="1:38" ht="13" x14ac:dyDescent="0.3">
      <c r="A34" s="31" t="s">
        <v>278</v>
      </c>
      <c r="B34" s="31" t="s">
        <v>279</v>
      </c>
      <c r="C34" s="31">
        <v>8</v>
      </c>
      <c r="D34" s="33">
        <v>29</v>
      </c>
      <c r="E34" s="30">
        <v>25</v>
      </c>
      <c r="F34"/>
      <c r="G34"/>
      <c r="H34"/>
      <c r="I34"/>
      <c r="J34" s="16">
        <f t="shared" si="16"/>
        <v>0</v>
      </c>
      <c r="K34">
        <v>86350</v>
      </c>
      <c r="O34" s="16">
        <f t="shared" si="17"/>
        <v>1</v>
      </c>
      <c r="P34"/>
      <c r="Q34"/>
      <c r="R34"/>
      <c r="S34"/>
      <c r="T34"/>
      <c r="U34"/>
      <c r="V34" s="2"/>
      <c r="W34" s="2"/>
      <c r="X34" s="16">
        <f t="shared" si="5"/>
        <v>0</v>
      </c>
      <c r="Y34" s="18">
        <f t="shared" si="6"/>
        <v>0</v>
      </c>
      <c r="Z34" s="24">
        <f t="shared" si="7"/>
        <v>35</v>
      </c>
      <c r="AA34" s="31" t="s">
        <v>116</v>
      </c>
      <c r="AB34" s="22">
        <v>45363</v>
      </c>
      <c r="AC34" s="18"/>
      <c r="AE34" s="18"/>
      <c r="AL34" s="20"/>
    </row>
    <row r="35" spans="1:38" ht="13" x14ac:dyDescent="0.3">
      <c r="A35" s="31" t="s">
        <v>0</v>
      </c>
      <c r="B35" s="31" t="s">
        <v>35</v>
      </c>
      <c r="C35" s="31">
        <v>7</v>
      </c>
      <c r="D35" s="33">
        <v>34</v>
      </c>
      <c r="E35" s="30">
        <v>27</v>
      </c>
      <c r="F35"/>
      <c r="G35"/>
      <c r="H35"/>
      <c r="I35"/>
      <c r="J35" s="16">
        <f t="shared" si="16"/>
        <v>0</v>
      </c>
      <c r="K35"/>
      <c r="O35" s="16">
        <f t="shared" si="17"/>
        <v>0</v>
      </c>
      <c r="P35"/>
      <c r="Q35"/>
      <c r="R35"/>
      <c r="S35"/>
      <c r="T35"/>
      <c r="U35"/>
      <c r="V35" s="2"/>
      <c r="W35" s="2"/>
      <c r="X35" s="16">
        <f t="shared" si="5"/>
        <v>0</v>
      </c>
      <c r="Y35" s="18">
        <f t="shared" si="6"/>
        <v>0</v>
      </c>
      <c r="Z35" s="24">
        <f t="shared" si="7"/>
        <v>0</v>
      </c>
      <c r="AA35" s="31" t="s">
        <v>116</v>
      </c>
      <c r="AB35" s="15"/>
      <c r="AC35" s="22"/>
      <c r="AE35" s="18"/>
      <c r="AL35" s="20"/>
    </row>
    <row r="36" spans="1:38" ht="13" x14ac:dyDescent="0.3">
      <c r="A36" t="s">
        <v>407</v>
      </c>
      <c r="B36" t="s">
        <v>466</v>
      </c>
      <c r="C36" s="31"/>
      <c r="D36" s="33"/>
      <c r="E36" s="30"/>
      <c r="J36" s="16">
        <f t="shared" si="16"/>
        <v>0</v>
      </c>
      <c r="K36">
        <v>86181</v>
      </c>
      <c r="L36" s="16">
        <v>86297</v>
      </c>
      <c r="O36" s="16">
        <f t="shared" si="17"/>
        <v>2</v>
      </c>
      <c r="P36" s="40"/>
      <c r="Q36" s="40"/>
      <c r="R36" s="40"/>
      <c r="S36" s="40"/>
      <c r="T36" s="40"/>
      <c r="U36" s="17"/>
      <c r="V36" s="2"/>
      <c r="W36" s="2"/>
      <c r="X36" s="16">
        <f t="shared" si="5"/>
        <v>0</v>
      </c>
      <c r="Y36" s="18">
        <f t="shared" si="6"/>
        <v>0</v>
      </c>
      <c r="Z36" s="24">
        <f t="shared" si="7"/>
        <v>70</v>
      </c>
      <c r="AA36" t="s">
        <v>116</v>
      </c>
      <c r="AB36" s="1">
        <v>45363</v>
      </c>
      <c r="AC36" s="18"/>
      <c r="AE36" s="18"/>
      <c r="AL36" s="20"/>
    </row>
    <row r="37" spans="1:38" ht="13" x14ac:dyDescent="0.3">
      <c r="A37" s="31" t="s">
        <v>156</v>
      </c>
      <c r="B37" s="31" t="s">
        <v>157</v>
      </c>
      <c r="C37" s="31">
        <v>6</v>
      </c>
      <c r="D37" s="33">
        <v>40</v>
      </c>
      <c r="E37" s="30">
        <v>29</v>
      </c>
      <c r="F37"/>
      <c r="J37" s="16">
        <f t="shared" si="16"/>
        <v>0</v>
      </c>
      <c r="K37"/>
      <c r="O37" s="16">
        <f t="shared" si="17"/>
        <v>0</v>
      </c>
      <c r="P37" s="40"/>
      <c r="Q37" s="40"/>
      <c r="R37" s="40"/>
      <c r="S37" s="40"/>
      <c r="T37" s="40"/>
      <c r="U37" s="17"/>
      <c r="V37" s="2"/>
      <c r="W37" s="2"/>
      <c r="X37" s="16">
        <f t="shared" si="5"/>
        <v>0</v>
      </c>
      <c r="Y37" s="18">
        <f t="shared" si="6"/>
        <v>0</v>
      </c>
      <c r="Z37" s="24">
        <v>30</v>
      </c>
      <c r="AA37" t="s">
        <v>116</v>
      </c>
      <c r="AB37" s="15"/>
      <c r="AC37" s="18"/>
      <c r="AE37" s="18"/>
      <c r="AL37" s="20"/>
    </row>
    <row r="38" spans="1:38" ht="13" x14ac:dyDescent="0.3">
      <c r="A38" t="s">
        <v>527</v>
      </c>
      <c r="B38" t="s">
        <v>525</v>
      </c>
      <c r="C38" s="31"/>
      <c r="D38" s="33"/>
      <c r="E38" s="30"/>
      <c r="F38">
        <v>86047</v>
      </c>
      <c r="J38" s="16">
        <f t="shared" ref="J38" si="18">COUNT(F38:I38)</f>
        <v>1</v>
      </c>
      <c r="K38"/>
      <c r="L38" s="16">
        <v>86049</v>
      </c>
      <c r="M38" s="16">
        <v>86044</v>
      </c>
      <c r="O38" s="16">
        <f t="shared" si="17"/>
        <v>2</v>
      </c>
      <c r="P38" s="40">
        <v>86047</v>
      </c>
      <c r="Q38" s="40"/>
      <c r="R38" s="40"/>
      <c r="S38" s="40"/>
      <c r="T38" s="40"/>
      <c r="U38" s="17"/>
      <c r="V38" s="2"/>
      <c r="W38" s="2"/>
      <c r="X38" s="16">
        <f t="shared" si="5"/>
        <v>1</v>
      </c>
      <c r="Y38" s="18">
        <f t="shared" si="6"/>
        <v>0</v>
      </c>
      <c r="Z38" s="24">
        <f t="shared" si="7"/>
        <v>150</v>
      </c>
      <c r="AA38" t="s">
        <v>116</v>
      </c>
      <c r="AB38" s="48">
        <v>45363</v>
      </c>
      <c r="AC38" s="18"/>
      <c r="AD38" s="18"/>
      <c r="AE38" s="18"/>
      <c r="AF38"/>
      <c r="AL38" s="20"/>
    </row>
    <row r="39" spans="1:38" ht="13" x14ac:dyDescent="0.3">
      <c r="A39" t="s">
        <v>244</v>
      </c>
      <c r="B39" t="s">
        <v>245</v>
      </c>
      <c r="C39" s="31"/>
      <c r="D39" s="33"/>
      <c r="E39" s="30"/>
      <c r="F39">
        <v>86298</v>
      </c>
      <c r="G39" s="16">
        <v>86351</v>
      </c>
      <c r="H39" s="16">
        <v>86459</v>
      </c>
      <c r="J39" s="16">
        <f t="shared" ref="J39:J57" si="19">COUNT(F39:I39)</f>
        <v>3</v>
      </c>
      <c r="K39"/>
      <c r="O39" s="16">
        <f t="shared" si="17"/>
        <v>0</v>
      </c>
      <c r="P39">
        <v>86351</v>
      </c>
      <c r="Q39" s="16">
        <v>86459</v>
      </c>
      <c r="R39" s="16">
        <v>86459</v>
      </c>
      <c r="S39"/>
      <c r="T39"/>
      <c r="W39" s="2"/>
      <c r="X39" s="16">
        <f t="shared" si="5"/>
        <v>3</v>
      </c>
      <c r="Y39" s="18">
        <f t="shared" si="6"/>
        <v>0</v>
      </c>
      <c r="Z39" s="24">
        <f t="shared" si="7"/>
        <v>240</v>
      </c>
      <c r="AA39" t="s">
        <v>116</v>
      </c>
      <c r="AB39" s="15">
        <v>45363</v>
      </c>
      <c r="AC39" s="18"/>
      <c r="AE39" s="18"/>
      <c r="AL39" s="20"/>
    </row>
    <row r="40" spans="1:38" ht="13" x14ac:dyDescent="0.3">
      <c r="A40" t="s">
        <v>465</v>
      </c>
      <c r="B40" t="s">
        <v>209</v>
      </c>
      <c r="C40" s="31"/>
      <c r="D40" s="33"/>
      <c r="E40" s="30"/>
      <c r="F40"/>
      <c r="J40" s="16">
        <f t="shared" si="19"/>
        <v>0</v>
      </c>
      <c r="K40"/>
      <c r="O40" s="16">
        <f t="shared" si="17"/>
        <v>0</v>
      </c>
      <c r="P40" s="40"/>
      <c r="Q40" s="40"/>
      <c r="R40" s="40"/>
      <c r="S40" s="40"/>
      <c r="T40" s="40"/>
      <c r="U40" s="17"/>
      <c r="V40" s="2"/>
      <c r="W40" s="2"/>
      <c r="X40" s="16">
        <f t="shared" si="5"/>
        <v>0</v>
      </c>
      <c r="Y40" s="18">
        <f t="shared" si="6"/>
        <v>0</v>
      </c>
      <c r="Z40" s="24">
        <f t="shared" si="7"/>
        <v>0</v>
      </c>
      <c r="AA40" t="s">
        <v>116</v>
      </c>
      <c r="AB40" s="15"/>
      <c r="AC40" s="18"/>
      <c r="AE40" s="18"/>
      <c r="AL40" s="20"/>
    </row>
    <row r="41" spans="1:38" ht="13" x14ac:dyDescent="0.3">
      <c r="A41" t="s">
        <v>500</v>
      </c>
      <c r="B41" t="s">
        <v>209</v>
      </c>
      <c r="C41" s="31"/>
      <c r="D41" s="33"/>
      <c r="E41" s="30"/>
      <c r="F41"/>
      <c r="J41" s="16">
        <f t="shared" si="19"/>
        <v>0</v>
      </c>
      <c r="K41"/>
      <c r="O41" s="16">
        <f t="shared" si="17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5"/>
        <v>0</v>
      </c>
      <c r="Y41" s="18">
        <f t="shared" si="6"/>
        <v>0</v>
      </c>
      <c r="Z41" s="24">
        <f t="shared" si="7"/>
        <v>0</v>
      </c>
      <c r="AA41" t="s">
        <v>116</v>
      </c>
      <c r="AB41" s="15"/>
      <c r="AC41" s="18"/>
      <c r="AE41" s="18"/>
      <c r="AL41" s="20"/>
    </row>
    <row r="42" spans="1:38" ht="13" x14ac:dyDescent="0.3">
      <c r="A42" t="s">
        <v>501</v>
      </c>
      <c r="B42" t="s">
        <v>209</v>
      </c>
      <c r="C42" s="31"/>
      <c r="D42" s="33"/>
      <c r="E42" s="30"/>
      <c r="F42"/>
      <c r="J42" s="16">
        <f t="shared" si="19"/>
        <v>0</v>
      </c>
      <c r="K42"/>
      <c r="O42" s="16">
        <f t="shared" si="17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5"/>
        <v>0</v>
      </c>
      <c r="Y42" s="18">
        <f t="shared" si="6"/>
        <v>0</v>
      </c>
      <c r="Z42" s="24">
        <f t="shared" si="7"/>
        <v>0</v>
      </c>
      <c r="AA42" t="s">
        <v>116</v>
      </c>
      <c r="AB42" s="15"/>
      <c r="AC42" s="18"/>
      <c r="AE42" s="18"/>
      <c r="AL42" s="20"/>
    </row>
    <row r="43" spans="1:38" ht="13" x14ac:dyDescent="0.3">
      <c r="A43" t="s">
        <v>508</v>
      </c>
      <c r="B43" t="s">
        <v>235</v>
      </c>
      <c r="C43" s="31"/>
      <c r="D43" s="33"/>
      <c r="E43" s="30"/>
      <c r="F43"/>
      <c r="J43" s="16">
        <f t="shared" si="19"/>
        <v>0</v>
      </c>
      <c r="K43"/>
      <c r="O43" s="16">
        <f t="shared" si="17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5"/>
        <v>0</v>
      </c>
      <c r="Y43" s="18">
        <f t="shared" si="6"/>
        <v>0</v>
      </c>
      <c r="Z43" s="24">
        <f t="shared" si="7"/>
        <v>0</v>
      </c>
      <c r="AA43" t="s">
        <v>116</v>
      </c>
      <c r="AB43" s="15"/>
      <c r="AC43" s="18"/>
      <c r="AE43" s="18"/>
      <c r="AL43" s="20"/>
    </row>
    <row r="44" spans="1:38" ht="13" x14ac:dyDescent="0.3">
      <c r="A44" t="s">
        <v>76</v>
      </c>
      <c r="B44" t="s">
        <v>77</v>
      </c>
      <c r="C44" s="31"/>
      <c r="D44" s="33"/>
      <c r="E44" s="30"/>
      <c r="F44"/>
      <c r="J44" s="16">
        <f t="shared" si="19"/>
        <v>0</v>
      </c>
      <c r="K44"/>
      <c r="O44" s="16">
        <f t="shared" si="17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5"/>
        <v>0</v>
      </c>
      <c r="Y44" s="18">
        <f t="shared" si="6"/>
        <v>0</v>
      </c>
      <c r="Z44" s="24">
        <f t="shared" si="7"/>
        <v>0</v>
      </c>
      <c r="AA44" t="s">
        <v>116</v>
      </c>
      <c r="AB44" s="15"/>
      <c r="AC44" s="18"/>
      <c r="AE44" s="18"/>
      <c r="AL44" s="20"/>
    </row>
    <row r="45" spans="1:38" ht="13" x14ac:dyDescent="0.3">
      <c r="A45" s="31" t="s">
        <v>346</v>
      </c>
      <c r="B45" s="31" t="s">
        <v>347</v>
      </c>
      <c r="C45" s="31">
        <v>8</v>
      </c>
      <c r="D45" s="33">
        <v>29</v>
      </c>
      <c r="E45" s="30">
        <v>25</v>
      </c>
      <c r="F45">
        <v>86046</v>
      </c>
      <c r="G45">
        <v>86048</v>
      </c>
      <c r="H45"/>
      <c r="I45"/>
      <c r="J45" s="16">
        <f t="shared" si="19"/>
        <v>2</v>
      </c>
      <c r="K45"/>
      <c r="O45" s="16">
        <f t="shared" si="17"/>
        <v>0</v>
      </c>
      <c r="P45">
        <v>86046</v>
      </c>
      <c r="Q45">
        <v>86048</v>
      </c>
      <c r="R45">
        <v>86048</v>
      </c>
      <c r="S45"/>
      <c r="T45"/>
      <c r="U45" s="17"/>
      <c r="V45" s="2"/>
      <c r="W45" s="2"/>
      <c r="X45" s="16">
        <f t="shared" si="5"/>
        <v>3</v>
      </c>
      <c r="Y45" s="18">
        <f t="shared" si="6"/>
        <v>0</v>
      </c>
      <c r="Z45" s="24">
        <f t="shared" si="7"/>
        <v>195</v>
      </c>
      <c r="AA45" s="31" t="s">
        <v>116</v>
      </c>
      <c r="AB45" s="1">
        <v>45363</v>
      </c>
      <c r="AC45" s="22"/>
      <c r="AE45" s="18"/>
      <c r="AL45" s="20"/>
    </row>
    <row r="46" spans="1:38" ht="13" x14ac:dyDescent="0.3">
      <c r="A46" s="31" t="s">
        <v>266</v>
      </c>
      <c r="B46" s="31" t="s">
        <v>267</v>
      </c>
      <c r="C46" s="31">
        <v>8</v>
      </c>
      <c r="D46" s="33">
        <v>29</v>
      </c>
      <c r="E46" s="30">
        <v>25</v>
      </c>
      <c r="F46"/>
      <c r="G46"/>
      <c r="J46" s="16">
        <f t="shared" si="19"/>
        <v>0</v>
      </c>
      <c r="K46"/>
      <c r="O46" s="16">
        <f t="shared" si="17"/>
        <v>0</v>
      </c>
      <c r="P46" s="40"/>
      <c r="Q46" s="40"/>
      <c r="R46" s="40"/>
      <c r="S46" s="40"/>
      <c r="T46" s="40"/>
      <c r="U46" s="17"/>
      <c r="V46" s="2"/>
      <c r="W46" s="2"/>
      <c r="X46" s="16">
        <f t="shared" si="5"/>
        <v>0</v>
      </c>
      <c r="Y46" s="18">
        <f t="shared" si="6"/>
        <v>0</v>
      </c>
      <c r="Z46" s="24">
        <f t="shared" si="7"/>
        <v>0</v>
      </c>
      <c r="AA46" s="31" t="s">
        <v>116</v>
      </c>
      <c r="AB46" s="15"/>
      <c r="AC46" s="8"/>
      <c r="AE46" s="18"/>
      <c r="AL46" s="20"/>
    </row>
    <row r="47" spans="1:38" ht="13" x14ac:dyDescent="0.3">
      <c r="A47" s="31" t="s">
        <v>45</v>
      </c>
      <c r="B47" s="31" t="s">
        <v>164</v>
      </c>
      <c r="C47" s="31">
        <v>7</v>
      </c>
      <c r="D47" s="33">
        <v>34</v>
      </c>
      <c r="E47" s="30">
        <v>27</v>
      </c>
      <c r="F47"/>
      <c r="G47"/>
      <c r="J47" s="16">
        <f t="shared" si="19"/>
        <v>0</v>
      </c>
      <c r="K47"/>
      <c r="O47" s="16">
        <f t="shared" si="17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5"/>
        <v>0</v>
      </c>
      <c r="Y47" s="18">
        <f t="shared" si="6"/>
        <v>0</v>
      </c>
      <c r="Z47" s="24">
        <f t="shared" si="7"/>
        <v>0</v>
      </c>
      <c r="AA47" s="31" t="s">
        <v>116</v>
      </c>
      <c r="AB47" s="1"/>
      <c r="AC47" s="22"/>
      <c r="AE47" s="18"/>
      <c r="AL47" s="20"/>
    </row>
    <row r="48" spans="1:38" ht="13" x14ac:dyDescent="0.3">
      <c r="A48" t="s">
        <v>194</v>
      </c>
      <c r="B48" t="s">
        <v>195</v>
      </c>
      <c r="C48" s="31"/>
      <c r="D48" s="33"/>
      <c r="E48" s="30"/>
      <c r="F48">
        <v>86222</v>
      </c>
      <c r="G48">
        <v>86352</v>
      </c>
      <c r="H48"/>
      <c r="I48"/>
      <c r="J48" s="16">
        <f t="shared" si="19"/>
        <v>2</v>
      </c>
      <c r="K48"/>
      <c r="O48" s="16">
        <f t="shared" si="17"/>
        <v>0</v>
      </c>
      <c r="P48">
        <v>86352</v>
      </c>
      <c r="Q48">
        <v>86352</v>
      </c>
      <c r="R48"/>
      <c r="S48"/>
      <c r="T48"/>
      <c r="U48" s="17"/>
      <c r="V48" s="2"/>
      <c r="W48" s="2"/>
      <c r="X48" s="16">
        <f t="shared" si="5"/>
        <v>2</v>
      </c>
      <c r="Y48" s="18">
        <f t="shared" si="6"/>
        <v>0</v>
      </c>
      <c r="Z48" s="24">
        <f t="shared" si="7"/>
        <v>160</v>
      </c>
      <c r="AA48" t="s">
        <v>116</v>
      </c>
      <c r="AB48" s="1">
        <v>45363</v>
      </c>
      <c r="AC48" s="15"/>
      <c r="AE48" s="18"/>
      <c r="AL48" s="20"/>
    </row>
    <row r="49" spans="1:38" ht="13" x14ac:dyDescent="0.3">
      <c r="A49" s="31" t="s">
        <v>36</v>
      </c>
      <c r="B49" s="31" t="s">
        <v>37</v>
      </c>
      <c r="C49" s="31">
        <v>7</v>
      </c>
      <c r="D49" s="33">
        <v>34</v>
      </c>
      <c r="E49" s="30">
        <v>27</v>
      </c>
      <c r="F49"/>
      <c r="G49"/>
      <c r="H49"/>
      <c r="I49"/>
      <c r="J49" s="16">
        <f t="shared" si="19"/>
        <v>0</v>
      </c>
      <c r="K49"/>
      <c r="O49" s="16">
        <f t="shared" si="17"/>
        <v>0</v>
      </c>
      <c r="P49"/>
      <c r="Q49"/>
      <c r="R49"/>
      <c r="S49"/>
      <c r="T49"/>
      <c r="U49" s="17"/>
      <c r="V49" s="2"/>
      <c r="W49" s="2"/>
      <c r="X49" s="16">
        <f t="shared" si="5"/>
        <v>0</v>
      </c>
      <c r="Y49" s="18">
        <f t="shared" si="6"/>
        <v>0</v>
      </c>
      <c r="Z49" s="24">
        <f t="shared" si="7"/>
        <v>0</v>
      </c>
      <c r="AA49" s="31" t="s">
        <v>116</v>
      </c>
      <c r="AB49" s="15"/>
      <c r="AC49" s="15"/>
      <c r="AD49" s="15"/>
      <c r="AE49" s="18"/>
      <c r="AL49" s="20"/>
    </row>
    <row r="50" spans="1:38" ht="13" x14ac:dyDescent="0.3">
      <c r="A50" t="s">
        <v>69</v>
      </c>
      <c r="B50" t="s">
        <v>131</v>
      </c>
      <c r="C50">
        <v>6</v>
      </c>
      <c r="D50" s="33">
        <v>40</v>
      </c>
      <c r="E50" s="30">
        <v>29</v>
      </c>
      <c r="F50"/>
      <c r="G50"/>
      <c r="H50"/>
      <c r="I50"/>
      <c r="J50" s="16">
        <f t="shared" si="19"/>
        <v>0</v>
      </c>
      <c r="K50"/>
      <c r="O50" s="16">
        <f t="shared" si="17"/>
        <v>0</v>
      </c>
      <c r="P50" s="40"/>
      <c r="Q50" s="40"/>
      <c r="R50" s="40"/>
      <c r="S50" s="40"/>
      <c r="T50" s="40"/>
      <c r="U50" s="17"/>
      <c r="V50" s="2"/>
      <c r="W50" s="2"/>
      <c r="X50" s="16">
        <f t="shared" si="5"/>
        <v>0</v>
      </c>
      <c r="Y50" s="18">
        <f t="shared" si="6"/>
        <v>0</v>
      </c>
      <c r="Z50" s="24">
        <f t="shared" si="7"/>
        <v>0</v>
      </c>
      <c r="AA50" s="31" t="s">
        <v>116</v>
      </c>
      <c r="AB50" s="15"/>
      <c r="AC50" s="15"/>
      <c r="AE50" s="18"/>
      <c r="AL50" s="20"/>
    </row>
    <row r="51" spans="1:38" ht="13" x14ac:dyDescent="0.3">
      <c r="A51" t="s">
        <v>372</v>
      </c>
      <c r="B51" t="s">
        <v>424</v>
      </c>
      <c r="C51"/>
      <c r="D51" s="33"/>
      <c r="E51" s="30"/>
      <c r="F51"/>
      <c r="G51"/>
      <c r="H51"/>
      <c r="I51"/>
      <c r="J51" s="16">
        <f t="shared" si="19"/>
        <v>0</v>
      </c>
      <c r="K51"/>
      <c r="O51" s="16">
        <f t="shared" si="17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5"/>
        <v>0</v>
      </c>
      <c r="Y51" s="18">
        <f t="shared" si="6"/>
        <v>0</v>
      </c>
      <c r="Z51" s="24">
        <f t="shared" si="7"/>
        <v>0</v>
      </c>
      <c r="AA51" s="31" t="s">
        <v>116</v>
      </c>
      <c r="AB51" s="15"/>
      <c r="AC51" s="18"/>
      <c r="AD51" s="18"/>
      <c r="AE51" s="18"/>
      <c r="AF51"/>
      <c r="AL51" s="20"/>
    </row>
    <row r="52" spans="1:38" ht="13" x14ac:dyDescent="0.3">
      <c r="A52" t="s">
        <v>463</v>
      </c>
      <c r="B52" t="s">
        <v>213</v>
      </c>
      <c r="C52"/>
      <c r="D52" s="33"/>
      <c r="E52" s="30"/>
      <c r="F52"/>
      <c r="G52"/>
      <c r="H52"/>
      <c r="I52"/>
      <c r="J52" s="16">
        <f t="shared" si="19"/>
        <v>0</v>
      </c>
      <c r="K52">
        <v>86046</v>
      </c>
      <c r="O52" s="16">
        <f t="shared" si="17"/>
        <v>1</v>
      </c>
      <c r="P52" s="40"/>
      <c r="Q52" s="40"/>
      <c r="R52" s="40"/>
      <c r="S52" s="40"/>
      <c r="T52" s="40"/>
      <c r="U52" s="17"/>
      <c r="V52" s="2"/>
      <c r="W52" s="2"/>
      <c r="X52" s="16">
        <f t="shared" si="5"/>
        <v>0</v>
      </c>
      <c r="Y52" s="18">
        <f t="shared" si="6"/>
        <v>0</v>
      </c>
      <c r="Z52" s="24">
        <f t="shared" si="7"/>
        <v>35</v>
      </c>
      <c r="AA52" t="s">
        <v>116</v>
      </c>
      <c r="AB52" s="15">
        <v>45363</v>
      </c>
      <c r="AC52" s="18"/>
      <c r="AD52" s="18"/>
      <c r="AE52" s="18"/>
      <c r="AF52"/>
      <c r="AL52" s="20"/>
    </row>
    <row r="53" spans="1:38" ht="13" x14ac:dyDescent="0.3">
      <c r="A53" s="31" t="s">
        <v>381</v>
      </c>
      <c r="B53" t="s">
        <v>526</v>
      </c>
      <c r="C53"/>
      <c r="D53" s="33"/>
      <c r="E53" s="30"/>
      <c r="I53"/>
      <c r="J53" s="16">
        <f t="shared" si="19"/>
        <v>0</v>
      </c>
      <c r="K53">
        <v>86180</v>
      </c>
      <c r="L53" s="16">
        <v>86224</v>
      </c>
      <c r="M53" s="16">
        <v>86222</v>
      </c>
      <c r="N53"/>
      <c r="O53" s="16">
        <f t="shared" si="17"/>
        <v>3</v>
      </c>
      <c r="P53" s="40"/>
      <c r="Q53" s="40"/>
      <c r="R53" s="40"/>
      <c r="S53" s="40"/>
      <c r="T53" s="40"/>
      <c r="U53" s="17"/>
      <c r="V53" s="2"/>
      <c r="W53" s="2"/>
      <c r="X53" s="16">
        <f t="shared" si="5"/>
        <v>0</v>
      </c>
      <c r="Y53" s="18">
        <f t="shared" si="6"/>
        <v>0</v>
      </c>
      <c r="Z53" s="24">
        <f t="shared" si="7"/>
        <v>105</v>
      </c>
      <c r="AA53" s="11" t="s">
        <v>381</v>
      </c>
      <c r="AB53" s="15">
        <v>45363</v>
      </c>
      <c r="AC53" s="18"/>
      <c r="AE53" s="18"/>
      <c r="AL53" s="20"/>
    </row>
    <row r="54" spans="1:38" ht="13" x14ac:dyDescent="0.3">
      <c r="A54" t="s">
        <v>477</v>
      </c>
      <c r="B54" t="s">
        <v>437</v>
      </c>
      <c r="C54"/>
      <c r="D54" s="33"/>
      <c r="E54" s="30"/>
      <c r="F54"/>
      <c r="G54"/>
      <c r="H54"/>
      <c r="I54"/>
      <c r="J54" s="16">
        <f t="shared" si="19"/>
        <v>0</v>
      </c>
      <c r="K54"/>
      <c r="O54" s="16">
        <f t="shared" si="17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5"/>
        <v>0</v>
      </c>
      <c r="Y54" s="18">
        <f t="shared" si="6"/>
        <v>0</v>
      </c>
      <c r="Z54" s="24">
        <f t="shared" si="7"/>
        <v>0</v>
      </c>
      <c r="AA54" s="11" t="s">
        <v>381</v>
      </c>
      <c r="AB54" s="15"/>
      <c r="AC54" s="15"/>
      <c r="AE54" s="18"/>
      <c r="AL54" s="20"/>
    </row>
    <row r="55" spans="1:38" ht="13" x14ac:dyDescent="0.3">
      <c r="A55" s="31" t="s">
        <v>381</v>
      </c>
      <c r="B55" s="31" t="s">
        <v>437</v>
      </c>
      <c r="C55" s="31">
        <v>8</v>
      </c>
      <c r="D55" s="33">
        <v>29</v>
      </c>
      <c r="E55" s="30">
        <v>25</v>
      </c>
      <c r="F55">
        <v>86349</v>
      </c>
      <c r="G55">
        <v>86403</v>
      </c>
      <c r="H55">
        <v>86404</v>
      </c>
      <c r="I55"/>
      <c r="J55" s="16">
        <f t="shared" si="19"/>
        <v>3</v>
      </c>
      <c r="K55"/>
      <c r="L55"/>
      <c r="O55" s="16">
        <f t="shared" si="17"/>
        <v>0</v>
      </c>
      <c r="P55">
        <v>86349</v>
      </c>
      <c r="Q55">
        <v>86403</v>
      </c>
      <c r="R55">
        <v>86403</v>
      </c>
      <c r="S55">
        <v>86404</v>
      </c>
      <c r="T55">
        <v>86404</v>
      </c>
      <c r="U55"/>
      <c r="V55"/>
      <c r="W55" s="2"/>
      <c r="X55" s="16">
        <f t="shared" si="5"/>
        <v>5</v>
      </c>
      <c r="Y55" s="18">
        <f t="shared" si="6"/>
        <v>0</v>
      </c>
      <c r="Z55" s="24">
        <f t="shared" si="7"/>
        <v>310</v>
      </c>
      <c r="AA55" t="s">
        <v>116</v>
      </c>
      <c r="AB55" s="8">
        <v>45363</v>
      </c>
      <c r="AC55" s="18"/>
      <c r="AE55" s="18"/>
      <c r="AF55"/>
    </row>
    <row r="56" spans="1:38" ht="13" x14ac:dyDescent="0.3">
      <c r="A56" s="31" t="s">
        <v>143</v>
      </c>
      <c r="B56" s="31" t="s">
        <v>144</v>
      </c>
      <c r="C56" s="31">
        <v>7</v>
      </c>
      <c r="D56" s="33">
        <v>34</v>
      </c>
      <c r="E56" s="30">
        <v>27</v>
      </c>
      <c r="F56"/>
      <c r="G56"/>
      <c r="H56"/>
      <c r="J56" s="16">
        <f t="shared" si="19"/>
        <v>0</v>
      </c>
      <c r="K56"/>
      <c r="O56" s="16">
        <f t="shared" si="17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5"/>
        <v>0</v>
      </c>
      <c r="Y56" s="18">
        <f t="shared" si="6"/>
        <v>0</v>
      </c>
      <c r="Z56" s="24">
        <f t="shared" si="7"/>
        <v>0</v>
      </c>
      <c r="AA56" s="31" t="s">
        <v>116</v>
      </c>
      <c r="AB56" s="22"/>
      <c r="AC56" s="18"/>
      <c r="AE56" s="18"/>
    </row>
    <row r="57" spans="1:38" ht="13" x14ac:dyDescent="0.3">
      <c r="A57" t="s">
        <v>489</v>
      </c>
      <c r="B57" t="s">
        <v>490</v>
      </c>
      <c r="C57" s="31"/>
      <c r="D57" s="33"/>
      <c r="E57" s="30"/>
      <c r="F57">
        <v>86294</v>
      </c>
      <c r="G57">
        <v>86296</v>
      </c>
      <c r="H57"/>
      <c r="J57" s="16">
        <f t="shared" si="19"/>
        <v>2</v>
      </c>
      <c r="K57">
        <v>86295</v>
      </c>
      <c r="O57" s="16">
        <f t="shared" si="17"/>
        <v>1</v>
      </c>
      <c r="P57">
        <v>86294</v>
      </c>
      <c r="Q57">
        <v>86296</v>
      </c>
      <c r="R57"/>
      <c r="S57"/>
      <c r="T57" s="40"/>
      <c r="U57" s="17"/>
      <c r="V57" s="2"/>
      <c r="W57" s="2"/>
      <c r="X57" s="16">
        <f t="shared" si="5"/>
        <v>2</v>
      </c>
      <c r="Y57" s="18">
        <f t="shared" si="6"/>
        <v>0</v>
      </c>
      <c r="Z57" s="24">
        <f t="shared" si="7"/>
        <v>195</v>
      </c>
      <c r="AA57" s="42" t="s">
        <v>498</v>
      </c>
      <c r="AB57" s="8"/>
      <c r="AC57" s="18">
        <v>195</v>
      </c>
      <c r="AE57" s="18"/>
    </row>
    <row r="58" spans="1:38" ht="13" x14ac:dyDescent="0.3">
      <c r="A58" t="s">
        <v>0</v>
      </c>
      <c r="B58" t="s">
        <v>534</v>
      </c>
      <c r="C58" s="31"/>
      <c r="D58" s="33"/>
      <c r="E58" s="30"/>
      <c r="F58"/>
      <c r="G58"/>
      <c r="H58"/>
      <c r="J58" s="16">
        <f t="shared" ref="J58" si="20">COUNT(F58:I58)</f>
        <v>0</v>
      </c>
      <c r="K58"/>
      <c r="O58" s="16">
        <f t="shared" si="17"/>
        <v>0</v>
      </c>
      <c r="P58"/>
      <c r="Q58"/>
      <c r="R58"/>
      <c r="S58"/>
      <c r="T58" s="40"/>
      <c r="U58" s="17"/>
      <c r="V58" s="2"/>
      <c r="W58" s="2"/>
      <c r="X58" s="16">
        <f t="shared" si="5"/>
        <v>0</v>
      </c>
      <c r="Y58" s="18">
        <f t="shared" si="6"/>
        <v>0</v>
      </c>
      <c r="Z58" s="24">
        <f t="shared" si="7"/>
        <v>0</v>
      </c>
      <c r="AA58" t="s">
        <v>116</v>
      </c>
      <c r="AB58" s="8"/>
      <c r="AC58" s="18"/>
      <c r="AD58" s="18"/>
      <c r="AE58" s="18"/>
      <c r="AF58"/>
    </row>
    <row r="59" spans="1:38" ht="13" x14ac:dyDescent="0.3">
      <c r="A59" t="s">
        <v>80</v>
      </c>
      <c r="B59" t="s">
        <v>81</v>
      </c>
      <c r="C59" s="31"/>
      <c r="D59" s="33"/>
      <c r="E59" s="30"/>
      <c r="F59"/>
      <c r="G59"/>
      <c r="H59"/>
      <c r="J59" s="16">
        <f t="shared" ref="J59" si="21">COUNT(F59:I59)</f>
        <v>0</v>
      </c>
      <c r="K59"/>
      <c r="O59" s="16">
        <f t="shared" si="17"/>
        <v>0</v>
      </c>
      <c r="P59"/>
      <c r="Q59"/>
      <c r="R59"/>
      <c r="S59"/>
      <c r="T59" s="40"/>
      <c r="U59" s="17"/>
      <c r="V59" s="2"/>
      <c r="W59" s="2"/>
      <c r="X59" s="16">
        <f t="shared" si="5"/>
        <v>0</v>
      </c>
      <c r="Y59" s="18">
        <f t="shared" si="6"/>
        <v>0</v>
      </c>
      <c r="Z59" s="24">
        <f t="shared" si="7"/>
        <v>0</v>
      </c>
      <c r="AA59" t="s">
        <v>116</v>
      </c>
      <c r="AB59" s="8"/>
      <c r="AC59" s="18"/>
      <c r="AE59" s="18"/>
    </row>
    <row r="60" spans="1:38" ht="13" x14ac:dyDescent="0.3">
      <c r="A60" t="s">
        <v>51</v>
      </c>
      <c r="B60" t="s">
        <v>510</v>
      </c>
      <c r="C60" s="31"/>
      <c r="D60" s="33"/>
      <c r="E60" s="30"/>
      <c r="F60"/>
      <c r="G60"/>
      <c r="H60"/>
      <c r="J60" s="16">
        <f t="shared" ref="J60" si="22">COUNT(F60:I60)</f>
        <v>0</v>
      </c>
      <c r="K60"/>
      <c r="O60" s="16">
        <f t="shared" si="17"/>
        <v>0</v>
      </c>
      <c r="P60" s="40"/>
      <c r="Q60" s="40"/>
      <c r="R60"/>
      <c r="S60"/>
      <c r="T60" s="40"/>
      <c r="U60" s="17"/>
      <c r="V60" s="2"/>
      <c r="W60" s="2"/>
      <c r="X60" s="16">
        <f t="shared" si="5"/>
        <v>0</v>
      </c>
      <c r="Y60" s="18">
        <f t="shared" si="6"/>
        <v>0</v>
      </c>
      <c r="Z60" s="24">
        <f t="shared" si="7"/>
        <v>0</v>
      </c>
      <c r="AA60" s="14" t="s">
        <v>479</v>
      </c>
      <c r="AB60" s="8"/>
      <c r="AC60" s="18"/>
      <c r="AE60" s="18"/>
    </row>
    <row r="61" spans="1:38" ht="13" x14ac:dyDescent="0.3">
      <c r="A61" t="s">
        <v>304</v>
      </c>
      <c r="B61" t="s">
        <v>502</v>
      </c>
      <c r="C61" s="31"/>
      <c r="D61" s="33"/>
      <c r="E61" s="30"/>
      <c r="F61"/>
      <c r="G61"/>
      <c r="H61"/>
      <c r="J61" s="16">
        <f t="shared" ref="J61:J70" si="23">COUNT(F61:I61)</f>
        <v>0</v>
      </c>
      <c r="K61"/>
      <c r="O61" s="16">
        <f t="shared" si="17"/>
        <v>0</v>
      </c>
      <c r="P61" s="40"/>
      <c r="Q61" s="40"/>
      <c r="R61"/>
      <c r="S61"/>
      <c r="T61" s="40"/>
      <c r="U61" s="17"/>
      <c r="V61" s="2"/>
      <c r="W61" s="2"/>
      <c r="X61" s="16">
        <f t="shared" si="5"/>
        <v>0</v>
      </c>
      <c r="Y61" s="18">
        <f t="shared" si="6"/>
        <v>0</v>
      </c>
      <c r="Z61" s="24">
        <f t="shared" si="7"/>
        <v>0</v>
      </c>
      <c r="AA61" t="s">
        <v>116</v>
      </c>
      <c r="AB61" s="22"/>
      <c r="AC61" s="18"/>
      <c r="AE61" s="18"/>
    </row>
    <row r="62" spans="1:38" ht="13" x14ac:dyDescent="0.3">
      <c r="A62" s="31" t="s">
        <v>52</v>
      </c>
      <c r="B62" s="31" t="s">
        <v>53</v>
      </c>
      <c r="C62" s="31">
        <v>6</v>
      </c>
      <c r="D62" s="33">
        <v>40</v>
      </c>
      <c r="E62" s="30">
        <v>29</v>
      </c>
      <c r="F62">
        <v>86181</v>
      </c>
      <c r="G62"/>
      <c r="H62"/>
      <c r="J62" s="16">
        <f t="shared" si="23"/>
        <v>1</v>
      </c>
      <c r="K62">
        <v>86299</v>
      </c>
      <c r="O62" s="16">
        <f t="shared" si="17"/>
        <v>1</v>
      </c>
      <c r="P62" s="40"/>
      <c r="Q62" s="40"/>
      <c r="R62" s="40"/>
      <c r="S62" s="40"/>
      <c r="T62" s="40"/>
      <c r="U62" s="17"/>
      <c r="V62" s="2"/>
      <c r="W62" s="2"/>
      <c r="X62" s="16">
        <f t="shared" si="5"/>
        <v>0</v>
      </c>
      <c r="Y62" s="18">
        <f t="shared" si="6"/>
        <v>0</v>
      </c>
      <c r="Z62" s="24">
        <f t="shared" si="7"/>
        <v>80</v>
      </c>
      <c r="AA62" s="31" t="s">
        <v>116</v>
      </c>
      <c r="AB62" s="22">
        <v>45363</v>
      </c>
      <c r="AC62" s="18"/>
      <c r="AD62" s="18"/>
      <c r="AE62" s="18"/>
      <c r="AF62"/>
      <c r="AG62" s="1"/>
      <c r="AH62"/>
      <c r="AI62"/>
    </row>
    <row r="63" spans="1:38" ht="13" x14ac:dyDescent="0.3">
      <c r="A63" s="31" t="s">
        <v>230</v>
      </c>
      <c r="B63" s="31" t="s">
        <v>122</v>
      </c>
      <c r="C63" s="31">
        <v>7</v>
      </c>
      <c r="D63" s="33">
        <v>34</v>
      </c>
      <c r="E63" s="30">
        <v>27</v>
      </c>
      <c r="F63"/>
      <c r="G63"/>
      <c r="H63"/>
      <c r="J63" s="16">
        <f t="shared" si="23"/>
        <v>0</v>
      </c>
      <c r="K63"/>
      <c r="O63" s="16">
        <f t="shared" si="17"/>
        <v>0</v>
      </c>
      <c r="P63" s="40"/>
      <c r="Q63" s="40"/>
      <c r="R63" s="40"/>
      <c r="S63" s="40"/>
      <c r="T63" s="40"/>
      <c r="U63" s="17"/>
      <c r="V63" s="2"/>
      <c r="W63" s="2"/>
      <c r="X63" s="16">
        <f t="shared" si="5"/>
        <v>0</v>
      </c>
      <c r="Y63" s="18">
        <f t="shared" si="6"/>
        <v>0</v>
      </c>
      <c r="Z63" s="24">
        <f t="shared" si="7"/>
        <v>0</v>
      </c>
      <c r="AA63" s="31" t="s">
        <v>116</v>
      </c>
      <c r="AB63" s="22"/>
      <c r="AC63" s="18"/>
      <c r="AE63" s="18"/>
      <c r="AF63"/>
      <c r="AG63"/>
      <c r="AH63"/>
      <c r="AI63"/>
    </row>
    <row r="64" spans="1:38" x14ac:dyDescent="0.25">
      <c r="A64" t="s">
        <v>34</v>
      </c>
      <c r="B64" t="s">
        <v>468</v>
      </c>
      <c r="C64" s="31"/>
      <c r="D64" s="33"/>
      <c r="E64" s="30"/>
      <c r="F64"/>
      <c r="G64"/>
      <c r="H64"/>
      <c r="J64" s="16">
        <f t="shared" si="23"/>
        <v>0</v>
      </c>
      <c r="K64"/>
      <c r="O64" s="16">
        <f t="shared" si="17"/>
        <v>0</v>
      </c>
      <c r="P64" s="40"/>
      <c r="Q64" s="40"/>
      <c r="R64"/>
      <c r="T64"/>
      <c r="U64"/>
      <c r="V64"/>
      <c r="X64" s="16">
        <f t="shared" si="5"/>
        <v>0</v>
      </c>
      <c r="Y64" s="18">
        <f t="shared" si="6"/>
        <v>0</v>
      </c>
      <c r="Z64" s="24">
        <f t="shared" si="7"/>
        <v>0</v>
      </c>
      <c r="AA64" s="31" t="s">
        <v>116</v>
      </c>
      <c r="AB64" s="22"/>
      <c r="AC64" s="18"/>
      <c r="AD64"/>
      <c r="AE64" s="18"/>
      <c r="AF64"/>
      <c r="AG64"/>
      <c r="AH64"/>
      <c r="AI64"/>
    </row>
    <row r="65" spans="1:35" ht="13" x14ac:dyDescent="0.3">
      <c r="A65" t="s">
        <v>141</v>
      </c>
      <c r="B65" t="s">
        <v>59</v>
      </c>
      <c r="C65">
        <v>8</v>
      </c>
      <c r="D65" s="33">
        <v>29</v>
      </c>
      <c r="E65" s="30">
        <v>25</v>
      </c>
      <c r="F65">
        <v>86180</v>
      </c>
      <c r="G65" s="16">
        <v>86460</v>
      </c>
      <c r="H65"/>
      <c r="I65"/>
      <c r="J65" s="16">
        <f t="shared" si="23"/>
        <v>2</v>
      </c>
      <c r="K65"/>
      <c r="O65" s="16">
        <f t="shared" si="17"/>
        <v>0</v>
      </c>
      <c r="P65">
        <v>86180</v>
      </c>
      <c r="Q65" s="16">
        <v>86460</v>
      </c>
      <c r="R65"/>
      <c r="S65"/>
      <c r="U65"/>
      <c r="V65" s="2"/>
      <c r="W65" s="2"/>
      <c r="X65" s="16">
        <f t="shared" si="5"/>
        <v>2</v>
      </c>
      <c r="Y65" s="18">
        <f t="shared" si="6"/>
        <v>0</v>
      </c>
      <c r="Z65" s="24">
        <f t="shared" si="7"/>
        <v>160</v>
      </c>
      <c r="AA65" s="31" t="s">
        <v>116</v>
      </c>
      <c r="AB65" s="22">
        <v>45363</v>
      </c>
      <c r="AC65" s="18"/>
      <c r="AE65" s="18"/>
      <c r="AF65"/>
      <c r="AG65"/>
      <c r="AH65"/>
      <c r="AI65"/>
    </row>
    <row r="66" spans="1:35" ht="13" x14ac:dyDescent="0.3">
      <c r="A66" t="s">
        <v>58</v>
      </c>
      <c r="B66" t="s">
        <v>59</v>
      </c>
      <c r="C66"/>
      <c r="D66" s="33"/>
      <c r="E66" s="30"/>
      <c r="F66"/>
      <c r="H66"/>
      <c r="I66"/>
      <c r="J66" s="16">
        <f t="shared" si="23"/>
        <v>0</v>
      </c>
      <c r="K66"/>
      <c r="O66" s="16">
        <f t="shared" si="17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5"/>
        <v>0</v>
      </c>
      <c r="Y66" s="18">
        <f t="shared" si="6"/>
        <v>0</v>
      </c>
      <c r="Z66" s="24">
        <f t="shared" si="7"/>
        <v>0</v>
      </c>
      <c r="AA66" s="31" t="s">
        <v>116</v>
      </c>
      <c r="AB66" s="22"/>
      <c r="AC66" s="18"/>
      <c r="AE66" s="18"/>
      <c r="AF66"/>
      <c r="AG66"/>
      <c r="AH66"/>
      <c r="AI66"/>
    </row>
    <row r="67" spans="1:35" ht="13" x14ac:dyDescent="0.3">
      <c r="A67" t="s">
        <v>207</v>
      </c>
      <c r="B67" t="s">
        <v>177</v>
      </c>
      <c r="C67"/>
      <c r="D67" s="33"/>
      <c r="E67" s="30"/>
      <c r="F67"/>
      <c r="H67"/>
      <c r="I67"/>
      <c r="J67" s="16">
        <f t="shared" si="23"/>
        <v>0</v>
      </c>
      <c r="K67"/>
      <c r="O67" s="16">
        <f t="shared" si="17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5"/>
        <v>0</v>
      </c>
      <c r="Y67" s="18">
        <f t="shared" si="6"/>
        <v>0</v>
      </c>
      <c r="Z67" s="24">
        <f t="shared" si="7"/>
        <v>0</v>
      </c>
      <c r="AA67" s="14" t="s">
        <v>479</v>
      </c>
      <c r="AB67" s="22"/>
      <c r="AC67" s="18"/>
      <c r="AE67" s="18"/>
      <c r="AF67"/>
      <c r="AG67"/>
      <c r="AH67"/>
      <c r="AI67"/>
    </row>
    <row r="68" spans="1:35" ht="13" x14ac:dyDescent="0.3">
      <c r="A68" t="s">
        <v>201</v>
      </c>
      <c r="B68" t="s">
        <v>177</v>
      </c>
      <c r="C68"/>
      <c r="D68" s="33"/>
      <c r="E68" s="30"/>
      <c r="F68"/>
      <c r="H68"/>
      <c r="I68"/>
      <c r="J68" s="16">
        <f t="shared" si="23"/>
        <v>0</v>
      </c>
      <c r="K68"/>
      <c r="O68" s="16">
        <f t="shared" si="17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5"/>
        <v>0</v>
      </c>
      <c r="Y68" s="18">
        <f t="shared" si="6"/>
        <v>0</v>
      </c>
      <c r="Z68" s="24">
        <f t="shared" si="7"/>
        <v>0</v>
      </c>
      <c r="AA68" s="31" t="s">
        <v>116</v>
      </c>
      <c r="AB68" s="22"/>
      <c r="AC68" s="18"/>
      <c r="AE68" s="18"/>
      <c r="AF68"/>
      <c r="AG68"/>
      <c r="AH68"/>
      <c r="AI68"/>
    </row>
    <row r="69" spans="1:35" ht="13" x14ac:dyDescent="0.3">
      <c r="A69" t="s">
        <v>456</v>
      </c>
      <c r="B69" t="s">
        <v>422</v>
      </c>
      <c r="C69">
        <v>8</v>
      </c>
      <c r="D69" s="33">
        <v>29</v>
      </c>
      <c r="E69" s="30">
        <v>25</v>
      </c>
      <c r="F69"/>
      <c r="G69"/>
      <c r="H69"/>
      <c r="J69" s="16">
        <f t="shared" si="23"/>
        <v>0</v>
      </c>
      <c r="K69"/>
      <c r="O69" s="16">
        <f t="shared" si="17"/>
        <v>0</v>
      </c>
      <c r="P69"/>
      <c r="Q69"/>
      <c r="R69" s="40"/>
      <c r="S69" s="40"/>
      <c r="T69" s="40"/>
      <c r="U69" s="17"/>
      <c r="V69" s="2"/>
      <c r="W69" s="2"/>
      <c r="X69" s="16">
        <f t="shared" si="5"/>
        <v>0</v>
      </c>
      <c r="Y69" s="18">
        <f t="shared" si="6"/>
        <v>0</v>
      </c>
      <c r="Z69" s="24">
        <f t="shared" si="7"/>
        <v>0</v>
      </c>
      <c r="AA69" s="31" t="s">
        <v>116</v>
      </c>
      <c r="AB69" s="15"/>
      <c r="AC69" s="18"/>
      <c r="AE69" s="18"/>
      <c r="AF69" s="15"/>
    </row>
    <row r="70" spans="1:35" ht="13" x14ac:dyDescent="0.3">
      <c r="A70" t="s">
        <v>181</v>
      </c>
      <c r="B70" t="s">
        <v>124</v>
      </c>
      <c r="C70">
        <v>8</v>
      </c>
      <c r="D70" s="33">
        <v>29</v>
      </c>
      <c r="E70" s="30">
        <v>25</v>
      </c>
      <c r="F70"/>
      <c r="G70"/>
      <c r="J70" s="16">
        <f t="shared" si="23"/>
        <v>0</v>
      </c>
      <c r="K70">
        <v>86296</v>
      </c>
      <c r="O70" s="16">
        <f t="shared" si="17"/>
        <v>1</v>
      </c>
      <c r="P70"/>
      <c r="Q70"/>
      <c r="R70"/>
      <c r="S70"/>
      <c r="T70" s="40"/>
      <c r="U70" s="17"/>
      <c r="V70" s="2"/>
      <c r="W70" s="2"/>
      <c r="X70" s="16">
        <f t="shared" ref="X70:X103" si="24">COUNT(P70:W70)</f>
        <v>0</v>
      </c>
      <c r="Y70" s="18">
        <f t="shared" ref="Y70:Y103" si="25">+J70*0</f>
        <v>0</v>
      </c>
      <c r="Z70" s="24">
        <f t="shared" ref="Z70:Z103" si="26">+(J70*45)+(O70*35)+(X70*35)+Y70</f>
        <v>35</v>
      </c>
      <c r="AA70" t="s">
        <v>116</v>
      </c>
      <c r="AB70" s="8">
        <v>45363</v>
      </c>
      <c r="AC70" s="18"/>
      <c r="AD70" s="18"/>
      <c r="AE70" s="18"/>
      <c r="AF70" s="1"/>
      <c r="AG70" s="15"/>
      <c r="AH70"/>
    </row>
    <row r="71" spans="1:35" ht="13" x14ac:dyDescent="0.3">
      <c r="A71" t="s">
        <v>528</v>
      </c>
      <c r="B71" t="s">
        <v>74</v>
      </c>
      <c r="C71"/>
      <c r="D71" s="33"/>
      <c r="E71" s="30"/>
      <c r="F71"/>
      <c r="G71"/>
      <c r="J71" s="16">
        <f t="shared" ref="J71:J72" si="27">COUNT(F71:I71)</f>
        <v>0</v>
      </c>
      <c r="K71"/>
      <c r="O71" s="16">
        <f t="shared" si="17"/>
        <v>0</v>
      </c>
      <c r="P71"/>
      <c r="Q71"/>
      <c r="R71"/>
      <c r="S71"/>
      <c r="T71" s="40"/>
      <c r="U71" s="17"/>
      <c r="V71" s="2"/>
      <c r="W71" s="2"/>
      <c r="X71" s="16">
        <f t="shared" si="24"/>
        <v>0</v>
      </c>
      <c r="Y71" s="18">
        <f t="shared" si="25"/>
        <v>0</v>
      </c>
      <c r="Z71" s="24">
        <f t="shared" si="26"/>
        <v>0</v>
      </c>
      <c r="AA71" t="s">
        <v>116</v>
      </c>
      <c r="AB71" s="8"/>
      <c r="AC71" s="18"/>
      <c r="AE71" s="18"/>
      <c r="AF71" s="15"/>
    </row>
    <row r="72" spans="1:35" ht="13" x14ac:dyDescent="0.3">
      <c r="A72" t="s">
        <v>529</v>
      </c>
      <c r="B72" t="s">
        <v>74</v>
      </c>
      <c r="C72"/>
      <c r="D72" s="33"/>
      <c r="E72" s="30"/>
      <c r="F72"/>
      <c r="G72"/>
      <c r="J72" s="16">
        <f t="shared" si="27"/>
        <v>0</v>
      </c>
      <c r="K72"/>
      <c r="O72" s="16">
        <f t="shared" ref="O72:O103" si="28">COUNT(K72:N72)</f>
        <v>0</v>
      </c>
      <c r="P72"/>
      <c r="Q72"/>
      <c r="R72"/>
      <c r="S72"/>
      <c r="T72" s="40"/>
      <c r="U72" s="17"/>
      <c r="V72" s="2"/>
      <c r="W72" s="2"/>
      <c r="X72" s="16">
        <f t="shared" si="24"/>
        <v>0</v>
      </c>
      <c r="Y72" s="18">
        <f t="shared" si="25"/>
        <v>0</v>
      </c>
      <c r="Z72" s="24">
        <f t="shared" si="26"/>
        <v>0</v>
      </c>
      <c r="AA72" t="s">
        <v>116</v>
      </c>
      <c r="AB72" s="8"/>
      <c r="AC72" s="18"/>
      <c r="AE72" s="18"/>
      <c r="AF72" s="15"/>
    </row>
    <row r="73" spans="1:35" ht="13" x14ac:dyDescent="0.3">
      <c r="A73" s="31" t="s">
        <v>24</v>
      </c>
      <c r="B73" s="31" t="s">
        <v>74</v>
      </c>
      <c r="C73" s="31">
        <v>6</v>
      </c>
      <c r="D73" s="33">
        <v>40</v>
      </c>
      <c r="E73" s="30">
        <v>29</v>
      </c>
      <c r="F73">
        <v>86350</v>
      </c>
      <c r="G73">
        <v>86461</v>
      </c>
      <c r="H73"/>
      <c r="J73" s="16">
        <f>COUNT(F73:I73)</f>
        <v>2</v>
      </c>
      <c r="K73"/>
      <c r="O73" s="16">
        <f t="shared" si="28"/>
        <v>0</v>
      </c>
      <c r="P73">
        <v>86461</v>
      </c>
      <c r="Q73"/>
      <c r="R73"/>
      <c r="S73"/>
      <c r="T73"/>
      <c r="U73"/>
      <c r="V73" s="2"/>
      <c r="W73" s="2"/>
      <c r="X73" s="16">
        <f t="shared" si="24"/>
        <v>1</v>
      </c>
      <c r="Y73" s="18">
        <f t="shared" si="25"/>
        <v>0</v>
      </c>
      <c r="Z73" s="24">
        <f t="shared" si="26"/>
        <v>125</v>
      </c>
      <c r="AA73" s="31" t="s">
        <v>116</v>
      </c>
      <c r="AB73" s="1">
        <v>45363</v>
      </c>
      <c r="AC73" s="18"/>
      <c r="AD73"/>
      <c r="AE73" s="18"/>
      <c r="AF73" s="15"/>
    </row>
    <row r="74" spans="1:35" ht="13" x14ac:dyDescent="0.3">
      <c r="A74" t="s">
        <v>42</v>
      </c>
      <c r="B74" t="s">
        <v>374</v>
      </c>
      <c r="C74">
        <v>8</v>
      </c>
      <c r="D74" s="33">
        <v>29</v>
      </c>
      <c r="E74" s="30">
        <v>25</v>
      </c>
      <c r="F74"/>
      <c r="G74"/>
      <c r="H74"/>
      <c r="I74"/>
      <c r="J74" s="16">
        <f>COUNT(F74:I74)</f>
        <v>0</v>
      </c>
      <c r="K74"/>
      <c r="O74" s="16">
        <f t="shared" si="28"/>
        <v>0</v>
      </c>
      <c r="P74"/>
      <c r="Q74"/>
      <c r="R74"/>
      <c r="S74"/>
      <c r="T74"/>
      <c r="U74" s="17"/>
      <c r="V74" s="2"/>
      <c r="W74" s="2"/>
      <c r="X74" s="16">
        <f t="shared" si="24"/>
        <v>0</v>
      </c>
      <c r="Y74" s="18">
        <f t="shared" si="25"/>
        <v>0</v>
      </c>
      <c r="Z74" s="24">
        <f t="shared" si="26"/>
        <v>0</v>
      </c>
      <c r="AA74" s="31" t="s">
        <v>116</v>
      </c>
      <c r="AB74" s="15"/>
      <c r="AC74" s="18"/>
      <c r="AE74" s="18"/>
    </row>
    <row r="75" spans="1:35" ht="13" x14ac:dyDescent="0.3">
      <c r="A75" s="31" t="s">
        <v>14</v>
      </c>
      <c r="B75" s="31" t="s">
        <v>15</v>
      </c>
      <c r="C75" s="31">
        <v>7</v>
      </c>
      <c r="D75" s="33">
        <v>34</v>
      </c>
      <c r="E75" s="30">
        <v>27</v>
      </c>
      <c r="F75"/>
      <c r="G75"/>
      <c r="J75" s="16">
        <f>COUNT(F75:I75)</f>
        <v>0</v>
      </c>
      <c r="K75"/>
      <c r="O75" s="16">
        <f t="shared" si="28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24"/>
        <v>0</v>
      </c>
      <c r="Y75" s="18">
        <f t="shared" si="25"/>
        <v>0</v>
      </c>
      <c r="Z75" s="24">
        <f t="shared" si="26"/>
        <v>0</v>
      </c>
      <c r="AA75" s="31" t="s">
        <v>116</v>
      </c>
      <c r="AB75" s="1"/>
      <c r="AC75" s="18"/>
      <c r="AE75" s="18"/>
    </row>
    <row r="76" spans="1:35" ht="13" x14ac:dyDescent="0.3">
      <c r="A76" t="s">
        <v>158</v>
      </c>
      <c r="B76" t="s">
        <v>159</v>
      </c>
      <c r="C76" s="31"/>
      <c r="D76" s="33"/>
      <c r="E76" s="30"/>
      <c r="F76"/>
      <c r="G76"/>
      <c r="J76" s="16">
        <f>COUNT(F76:I76)</f>
        <v>0</v>
      </c>
      <c r="K76"/>
      <c r="O76" s="16">
        <f t="shared" si="28"/>
        <v>0</v>
      </c>
      <c r="P76"/>
      <c r="Q76"/>
      <c r="R76"/>
      <c r="S76"/>
      <c r="T76" s="40"/>
      <c r="U76" s="17"/>
      <c r="V76" s="2"/>
      <c r="W76" s="2"/>
      <c r="X76" s="16">
        <f t="shared" si="24"/>
        <v>0</v>
      </c>
      <c r="Y76" s="18">
        <f t="shared" si="25"/>
        <v>0</v>
      </c>
      <c r="Z76" s="24">
        <f t="shared" si="26"/>
        <v>0</v>
      </c>
      <c r="AA76" s="31" t="s">
        <v>116</v>
      </c>
      <c r="AB76" s="1"/>
      <c r="AC76" s="18"/>
      <c r="AE76" s="18"/>
    </row>
    <row r="77" spans="1:35" ht="13" x14ac:dyDescent="0.3">
      <c r="A77" t="s">
        <v>48</v>
      </c>
      <c r="B77" t="s">
        <v>159</v>
      </c>
      <c r="C77" s="31"/>
      <c r="D77" s="33"/>
      <c r="E77" s="30"/>
      <c r="F77">
        <v>86401</v>
      </c>
      <c r="G77">
        <v>86402</v>
      </c>
      <c r="I77"/>
      <c r="J77" s="16">
        <f t="shared" ref="J77:J103" si="29">COUNT(F77:I77)</f>
        <v>2</v>
      </c>
      <c r="K77"/>
      <c r="O77" s="16">
        <f t="shared" si="28"/>
        <v>0</v>
      </c>
      <c r="P77">
        <v>86401</v>
      </c>
      <c r="Q77">
        <v>86402</v>
      </c>
      <c r="R77">
        <v>86401</v>
      </c>
      <c r="S77">
        <v>86402</v>
      </c>
      <c r="T77"/>
      <c r="U77"/>
      <c r="W77" s="2"/>
      <c r="X77" s="16">
        <f t="shared" si="24"/>
        <v>4</v>
      </c>
      <c r="Y77" s="18">
        <f t="shared" si="25"/>
        <v>0</v>
      </c>
      <c r="Z77" s="24">
        <f t="shared" si="26"/>
        <v>230</v>
      </c>
      <c r="AA77" t="s">
        <v>116</v>
      </c>
      <c r="AB77" s="1">
        <v>45363</v>
      </c>
      <c r="AC77" s="18">
        <v>70</v>
      </c>
      <c r="AE77" s="18"/>
    </row>
    <row r="78" spans="1:35" ht="13" x14ac:dyDescent="0.3">
      <c r="A78" t="s">
        <v>494</v>
      </c>
      <c r="B78" t="s">
        <v>495</v>
      </c>
      <c r="C78" s="31"/>
      <c r="D78" s="33"/>
      <c r="E78" s="30"/>
      <c r="F78"/>
      <c r="G78"/>
      <c r="I78"/>
      <c r="J78" s="16">
        <f t="shared" si="29"/>
        <v>0</v>
      </c>
      <c r="K78"/>
      <c r="O78" s="16">
        <f t="shared" si="28"/>
        <v>0</v>
      </c>
      <c r="P78" s="40"/>
      <c r="Q78" s="40"/>
      <c r="R78" s="40"/>
      <c r="S78" s="40"/>
      <c r="T78" s="40"/>
      <c r="U78" s="17"/>
      <c r="V78" s="2"/>
      <c r="W78" s="2"/>
      <c r="X78" s="16">
        <f t="shared" si="24"/>
        <v>0</v>
      </c>
      <c r="Y78" s="18">
        <f t="shared" si="25"/>
        <v>0</v>
      </c>
      <c r="Z78" s="24">
        <f t="shared" si="26"/>
        <v>0</v>
      </c>
      <c r="AA78" s="31" t="s">
        <v>116</v>
      </c>
      <c r="AB78" s="1"/>
      <c r="AC78" s="18"/>
      <c r="AE78" s="18"/>
    </row>
    <row r="79" spans="1:35" ht="13" x14ac:dyDescent="0.3">
      <c r="A79" t="s">
        <v>13</v>
      </c>
      <c r="B79" t="s">
        <v>88</v>
      </c>
      <c r="C79">
        <v>8</v>
      </c>
      <c r="D79" s="33">
        <v>29</v>
      </c>
      <c r="E79" s="30">
        <v>25</v>
      </c>
      <c r="F79"/>
      <c r="G79"/>
      <c r="H79"/>
      <c r="J79" s="16">
        <f t="shared" si="29"/>
        <v>0</v>
      </c>
      <c r="K79"/>
      <c r="O79" s="16">
        <f t="shared" si="28"/>
        <v>0</v>
      </c>
      <c r="P79" s="40"/>
      <c r="Q79" s="40"/>
      <c r="R79" s="40"/>
      <c r="S79" s="40"/>
      <c r="T79" s="40"/>
      <c r="U79" s="17"/>
      <c r="V79" s="2"/>
      <c r="W79" s="2"/>
      <c r="X79" s="16">
        <f t="shared" si="24"/>
        <v>0</v>
      </c>
      <c r="Y79" s="18">
        <f t="shared" si="25"/>
        <v>0</v>
      </c>
      <c r="Z79" s="24">
        <f t="shared" si="26"/>
        <v>0</v>
      </c>
      <c r="AA79" t="s">
        <v>116</v>
      </c>
      <c r="AB79" s="15"/>
      <c r="AC79" s="18"/>
      <c r="AE79" s="18"/>
      <c r="AF79" s="15"/>
    </row>
    <row r="80" spans="1:35" ht="13" x14ac:dyDescent="0.3">
      <c r="A80" s="31" t="s">
        <v>31</v>
      </c>
      <c r="B80" s="31" t="s">
        <v>32</v>
      </c>
      <c r="C80" s="31">
        <v>8</v>
      </c>
      <c r="D80" s="33">
        <v>29</v>
      </c>
      <c r="E80" s="30">
        <v>25</v>
      </c>
      <c r="F80"/>
      <c r="G80"/>
      <c r="J80" s="16">
        <f t="shared" si="29"/>
        <v>0</v>
      </c>
      <c r="K80"/>
      <c r="O80" s="16">
        <f t="shared" si="28"/>
        <v>0</v>
      </c>
      <c r="P80" s="40"/>
      <c r="Q80" s="40"/>
      <c r="R80" s="40"/>
      <c r="S80" s="40"/>
      <c r="T80" s="40"/>
      <c r="U80" s="17"/>
      <c r="V80" s="2"/>
      <c r="W80" s="2"/>
      <c r="X80" s="16">
        <f t="shared" si="24"/>
        <v>0</v>
      </c>
      <c r="Y80" s="18">
        <f t="shared" si="25"/>
        <v>0</v>
      </c>
      <c r="Z80" s="24">
        <f t="shared" si="26"/>
        <v>0</v>
      </c>
      <c r="AA80" s="31" t="s">
        <v>116</v>
      </c>
      <c r="AB80" s="15"/>
      <c r="AC80" s="18"/>
      <c r="AE80" s="18"/>
      <c r="AF80" s="15"/>
    </row>
    <row r="81" spans="1:32" ht="13" x14ac:dyDescent="0.3">
      <c r="A81" t="s">
        <v>409</v>
      </c>
      <c r="B81" t="s">
        <v>410</v>
      </c>
      <c r="C81">
        <v>8</v>
      </c>
      <c r="D81" s="33">
        <v>29</v>
      </c>
      <c r="E81" s="30">
        <v>25</v>
      </c>
      <c r="F81"/>
      <c r="G81"/>
      <c r="J81" s="16">
        <f t="shared" si="29"/>
        <v>0</v>
      </c>
      <c r="K81"/>
      <c r="O81" s="16">
        <f t="shared" si="28"/>
        <v>0</v>
      </c>
      <c r="P81" s="40"/>
      <c r="Q81" s="40"/>
      <c r="R81" s="40"/>
      <c r="S81" s="40"/>
      <c r="T81" s="40"/>
      <c r="U81" s="17"/>
      <c r="V81" s="2"/>
      <c r="W81" s="2"/>
      <c r="X81" s="16">
        <f t="shared" si="24"/>
        <v>0</v>
      </c>
      <c r="Y81" s="18">
        <f t="shared" si="25"/>
        <v>0</v>
      </c>
      <c r="Z81" s="24">
        <f t="shared" si="26"/>
        <v>0</v>
      </c>
      <c r="AA81" t="s">
        <v>116</v>
      </c>
      <c r="AB81" s="15"/>
      <c r="AC81" s="18"/>
      <c r="AE81" s="18"/>
      <c r="AF81" s="15"/>
    </row>
    <row r="82" spans="1:32" ht="13" x14ac:dyDescent="0.3">
      <c r="A82" t="s">
        <v>463</v>
      </c>
      <c r="B82" t="s">
        <v>464</v>
      </c>
      <c r="C82"/>
      <c r="D82" s="33"/>
      <c r="E82" s="30"/>
      <c r="F82">
        <v>86297</v>
      </c>
      <c r="G82"/>
      <c r="J82" s="16">
        <f t="shared" si="29"/>
        <v>1</v>
      </c>
      <c r="K82">
        <v>86460</v>
      </c>
      <c r="L82" s="16">
        <v>86461</v>
      </c>
      <c r="O82" s="16">
        <f t="shared" si="28"/>
        <v>2</v>
      </c>
      <c r="P82"/>
      <c r="Q82"/>
      <c r="R82" s="40"/>
      <c r="S82" s="40"/>
      <c r="T82" s="40"/>
      <c r="U82" s="17"/>
      <c r="V82" s="2"/>
      <c r="W82" s="2"/>
      <c r="X82" s="16">
        <f t="shared" si="24"/>
        <v>0</v>
      </c>
      <c r="Y82" s="18">
        <f t="shared" si="25"/>
        <v>0</v>
      </c>
      <c r="Z82" s="24">
        <f t="shared" si="26"/>
        <v>115</v>
      </c>
      <c r="AA82" t="s">
        <v>116</v>
      </c>
      <c r="AB82" s="15">
        <v>45363</v>
      </c>
      <c r="AC82" s="18"/>
      <c r="AE82" s="18"/>
      <c r="AF82" s="15"/>
    </row>
    <row r="83" spans="1:32" ht="13" x14ac:dyDescent="0.3">
      <c r="A83" t="s">
        <v>562</v>
      </c>
      <c r="B83" t="s">
        <v>563</v>
      </c>
      <c r="C83"/>
      <c r="D83" s="33"/>
      <c r="E83" s="30"/>
      <c r="F83"/>
      <c r="G83"/>
      <c r="J83" s="16">
        <f t="shared" si="29"/>
        <v>0</v>
      </c>
      <c r="K83">
        <v>86098</v>
      </c>
      <c r="L83" s="16">
        <v>86100</v>
      </c>
      <c r="M83" s="16">
        <v>86181</v>
      </c>
      <c r="O83" s="16">
        <f t="shared" si="28"/>
        <v>3</v>
      </c>
      <c r="P83"/>
      <c r="Q83"/>
      <c r="R83" s="40"/>
      <c r="S83" s="40"/>
      <c r="T83" s="40"/>
      <c r="U83" s="17"/>
      <c r="V83" s="2"/>
      <c r="W83" s="2"/>
      <c r="X83" s="16">
        <f t="shared" si="24"/>
        <v>0</v>
      </c>
      <c r="Y83" s="18">
        <f t="shared" si="25"/>
        <v>0</v>
      </c>
      <c r="Z83" s="24">
        <f t="shared" si="26"/>
        <v>105</v>
      </c>
      <c r="AA83" s="53" t="s">
        <v>116</v>
      </c>
      <c r="AB83" s="15">
        <v>45390</v>
      </c>
      <c r="AC83" s="18"/>
      <c r="AE83" s="18"/>
      <c r="AF83" s="15"/>
    </row>
    <row r="84" spans="1:32" ht="13" x14ac:dyDescent="0.3">
      <c r="A84" t="s">
        <v>296</v>
      </c>
      <c r="B84" s="14" t="s">
        <v>509</v>
      </c>
      <c r="C84"/>
      <c r="D84" s="33"/>
      <c r="E84" s="30"/>
      <c r="F84"/>
      <c r="G84"/>
      <c r="J84" s="16">
        <f t="shared" si="29"/>
        <v>0</v>
      </c>
      <c r="K84"/>
      <c r="O84" s="16">
        <f t="shared" si="28"/>
        <v>0</v>
      </c>
      <c r="P84" s="40"/>
      <c r="Q84" s="40"/>
      <c r="R84" s="40"/>
      <c r="S84" s="40"/>
      <c r="T84" s="40"/>
      <c r="U84" s="17"/>
      <c r="V84" s="2"/>
      <c r="W84" s="2"/>
      <c r="X84" s="16">
        <f t="shared" si="24"/>
        <v>0</v>
      </c>
      <c r="Y84" s="18">
        <f t="shared" si="25"/>
        <v>0</v>
      </c>
      <c r="Z84" s="24">
        <f t="shared" si="26"/>
        <v>0</v>
      </c>
      <c r="AA84" s="14" t="s">
        <v>479</v>
      </c>
      <c r="AB84" s="15"/>
      <c r="AC84" s="18"/>
      <c r="AE84" s="18"/>
      <c r="AF84" s="15"/>
    </row>
    <row r="85" spans="1:32" ht="13" x14ac:dyDescent="0.3">
      <c r="A85" s="31" t="s">
        <v>426</v>
      </c>
      <c r="B85" s="31" t="s">
        <v>427</v>
      </c>
      <c r="C85" s="31">
        <v>8</v>
      </c>
      <c r="D85" s="33">
        <v>29</v>
      </c>
      <c r="E85" s="30">
        <v>25</v>
      </c>
      <c r="F85"/>
      <c r="G85"/>
      <c r="H85"/>
      <c r="J85" s="16">
        <f t="shared" si="29"/>
        <v>0</v>
      </c>
      <c r="K85"/>
      <c r="O85" s="16">
        <f t="shared" si="28"/>
        <v>0</v>
      </c>
      <c r="P85" s="40"/>
      <c r="Q85" s="40"/>
      <c r="R85" s="40"/>
      <c r="S85" s="40"/>
      <c r="T85" s="40"/>
      <c r="U85" s="17"/>
      <c r="V85" s="2"/>
      <c r="W85" s="2"/>
      <c r="X85" s="16">
        <f t="shared" si="24"/>
        <v>0</v>
      </c>
      <c r="Y85" s="18">
        <f t="shared" si="25"/>
        <v>0</v>
      </c>
      <c r="Z85" s="24">
        <f t="shared" si="26"/>
        <v>0</v>
      </c>
      <c r="AA85" t="s">
        <v>116</v>
      </c>
      <c r="AB85" s="15"/>
      <c r="AC85" s="18"/>
      <c r="AE85" s="18"/>
      <c r="AF85" s="15"/>
    </row>
    <row r="86" spans="1:32" ht="13" x14ac:dyDescent="0.3">
      <c r="A86" t="s">
        <v>447</v>
      </c>
      <c r="B86" t="s">
        <v>448</v>
      </c>
      <c r="C86" s="31">
        <v>8</v>
      </c>
      <c r="D86" s="33">
        <v>29</v>
      </c>
      <c r="E86" s="30">
        <v>25</v>
      </c>
      <c r="F86"/>
      <c r="G86"/>
      <c r="H86"/>
      <c r="J86" s="16">
        <f t="shared" si="29"/>
        <v>0</v>
      </c>
      <c r="K86"/>
      <c r="O86" s="16">
        <f t="shared" si="28"/>
        <v>0</v>
      </c>
      <c r="P86" s="40"/>
      <c r="Q86" s="40"/>
      <c r="R86" s="40"/>
      <c r="S86" s="40"/>
      <c r="T86" s="40"/>
      <c r="U86" s="17"/>
      <c r="V86" s="2"/>
      <c r="W86" s="2"/>
      <c r="X86" s="16">
        <f t="shared" si="24"/>
        <v>0</v>
      </c>
      <c r="Y86" s="18">
        <f t="shared" si="25"/>
        <v>0</v>
      </c>
      <c r="Z86" s="24">
        <f t="shared" si="26"/>
        <v>0</v>
      </c>
      <c r="AA86" t="s">
        <v>116</v>
      </c>
      <c r="AB86" s="15"/>
      <c r="AC86" s="3"/>
      <c r="AE86" s="18"/>
      <c r="AF86" s="15"/>
    </row>
    <row r="87" spans="1:32" ht="13" x14ac:dyDescent="0.3">
      <c r="A87" s="31" t="s">
        <v>0</v>
      </c>
      <c r="B87" s="31" t="s">
        <v>153</v>
      </c>
      <c r="C87" s="31">
        <v>6</v>
      </c>
      <c r="D87" s="33">
        <v>40</v>
      </c>
      <c r="E87" s="30">
        <v>29</v>
      </c>
      <c r="F87"/>
      <c r="J87" s="16">
        <f t="shared" si="29"/>
        <v>0</v>
      </c>
      <c r="K87"/>
      <c r="O87" s="16">
        <f t="shared" si="28"/>
        <v>0</v>
      </c>
      <c r="P87" s="40"/>
      <c r="Q87" s="40"/>
      <c r="R87" s="40"/>
      <c r="S87" s="40"/>
      <c r="T87" s="40"/>
      <c r="U87" s="17"/>
      <c r="V87" s="2"/>
      <c r="W87" s="2"/>
      <c r="X87" s="16">
        <f t="shared" si="24"/>
        <v>0</v>
      </c>
      <c r="Y87" s="18">
        <f t="shared" si="25"/>
        <v>0</v>
      </c>
      <c r="Z87" s="24">
        <f t="shared" si="26"/>
        <v>0</v>
      </c>
      <c r="AA87" s="31" t="s">
        <v>116</v>
      </c>
      <c r="AB87" s="1"/>
      <c r="AC87" s="18"/>
      <c r="AE87" s="18"/>
      <c r="AF87" s="15"/>
    </row>
    <row r="88" spans="1:32" ht="13" x14ac:dyDescent="0.3">
      <c r="A88" t="s">
        <v>533</v>
      </c>
      <c r="B88" t="s">
        <v>335</v>
      </c>
      <c r="C88" s="31"/>
      <c r="D88" s="33"/>
      <c r="E88" s="30"/>
      <c r="F88"/>
      <c r="J88" s="16">
        <f t="shared" ref="J88" si="30">COUNT(F88:I88)</f>
        <v>0</v>
      </c>
      <c r="K88"/>
      <c r="O88" s="16">
        <f t="shared" si="28"/>
        <v>0</v>
      </c>
      <c r="P88" s="40"/>
      <c r="Q88" s="40"/>
      <c r="R88" s="40"/>
      <c r="S88" s="40"/>
      <c r="T88" s="40"/>
      <c r="U88" s="17"/>
      <c r="V88" s="2"/>
      <c r="W88" s="2"/>
      <c r="X88" s="16">
        <f t="shared" si="24"/>
        <v>0</v>
      </c>
      <c r="Y88" s="18">
        <f t="shared" si="25"/>
        <v>0</v>
      </c>
      <c r="Z88" s="24">
        <f t="shared" si="26"/>
        <v>0</v>
      </c>
      <c r="AA88" s="31" t="s">
        <v>116</v>
      </c>
      <c r="AB88" s="1"/>
      <c r="AC88" s="18"/>
      <c r="AE88" s="18"/>
      <c r="AF88" s="15"/>
    </row>
    <row r="89" spans="1:32" ht="13" x14ac:dyDescent="0.3">
      <c r="A89" t="s">
        <v>168</v>
      </c>
      <c r="B89" t="s">
        <v>335</v>
      </c>
      <c r="C89">
        <v>8</v>
      </c>
      <c r="D89" s="33">
        <v>29</v>
      </c>
      <c r="E89" s="30">
        <v>25</v>
      </c>
      <c r="J89" s="16">
        <f t="shared" si="29"/>
        <v>0</v>
      </c>
      <c r="O89" s="16">
        <f t="shared" si="28"/>
        <v>0</v>
      </c>
      <c r="P89" s="40"/>
      <c r="Q89" s="40"/>
      <c r="R89" s="40"/>
      <c r="S89" s="40"/>
      <c r="T89" s="40"/>
      <c r="U89" s="17"/>
      <c r="V89" s="2"/>
      <c r="W89" s="2"/>
      <c r="X89" s="16">
        <f t="shared" si="24"/>
        <v>0</v>
      </c>
      <c r="Y89" s="18">
        <f t="shared" si="25"/>
        <v>0</v>
      </c>
      <c r="Z89" s="24">
        <f t="shared" si="26"/>
        <v>0</v>
      </c>
      <c r="AA89" s="31" t="s">
        <v>116</v>
      </c>
      <c r="AB89" s="15"/>
      <c r="AC89" s="18"/>
      <c r="AE89" s="18"/>
      <c r="AF89" s="15"/>
    </row>
    <row r="90" spans="1:32" ht="13" x14ac:dyDescent="0.3">
      <c r="A90" t="s">
        <v>513</v>
      </c>
      <c r="B90" t="s">
        <v>335</v>
      </c>
      <c r="C90"/>
      <c r="D90" s="33"/>
      <c r="E90" s="30"/>
      <c r="J90" s="16">
        <f t="shared" si="29"/>
        <v>0</v>
      </c>
      <c r="O90" s="16">
        <f t="shared" si="28"/>
        <v>0</v>
      </c>
      <c r="P90" s="40"/>
      <c r="Q90" s="40"/>
      <c r="R90" s="40"/>
      <c r="S90" s="40"/>
      <c r="T90" s="40"/>
      <c r="U90" s="17"/>
      <c r="V90" s="2"/>
      <c r="W90" s="2"/>
      <c r="X90" s="16">
        <f t="shared" si="24"/>
        <v>0</v>
      </c>
      <c r="Y90" s="18">
        <f t="shared" si="25"/>
        <v>0</v>
      </c>
      <c r="Z90" s="24">
        <f t="shared" si="26"/>
        <v>0</v>
      </c>
      <c r="AA90" s="14" t="s">
        <v>479</v>
      </c>
      <c r="AB90" s="15"/>
      <c r="AC90" s="18"/>
      <c r="AE90" s="18"/>
      <c r="AF90" s="15"/>
    </row>
    <row r="91" spans="1:32" ht="13" x14ac:dyDescent="0.3">
      <c r="A91" t="s">
        <v>499</v>
      </c>
      <c r="B91" t="s">
        <v>335</v>
      </c>
      <c r="C91"/>
      <c r="D91" s="33"/>
      <c r="E91" s="30"/>
      <c r="J91" s="16">
        <f t="shared" si="29"/>
        <v>0</v>
      </c>
      <c r="K91"/>
      <c r="O91" s="16">
        <f t="shared" si="28"/>
        <v>0</v>
      </c>
      <c r="P91" s="40"/>
      <c r="Q91" s="40"/>
      <c r="R91" s="40"/>
      <c r="S91" s="40"/>
      <c r="T91" s="40"/>
      <c r="U91" s="17"/>
      <c r="V91" s="2"/>
      <c r="W91" s="2"/>
      <c r="X91" s="16">
        <f t="shared" si="24"/>
        <v>0</v>
      </c>
      <c r="Y91" s="18">
        <f t="shared" si="25"/>
        <v>0</v>
      </c>
      <c r="Z91" s="24">
        <f t="shared" si="26"/>
        <v>0</v>
      </c>
      <c r="AA91" s="31" t="s">
        <v>116</v>
      </c>
      <c r="AB91" s="15"/>
      <c r="AC91" s="18"/>
      <c r="AE91" s="18"/>
      <c r="AF91" s="15"/>
    </row>
    <row r="92" spans="1:32" ht="13" x14ac:dyDescent="0.3">
      <c r="A92" t="s">
        <v>512</v>
      </c>
      <c r="B92" t="s">
        <v>335</v>
      </c>
      <c r="C92"/>
      <c r="D92" s="33"/>
      <c r="E92" s="30"/>
      <c r="J92" s="16">
        <f t="shared" ref="J92" si="31">COUNT(F92:I92)</f>
        <v>0</v>
      </c>
      <c r="K92"/>
      <c r="O92" s="16">
        <f t="shared" si="28"/>
        <v>0</v>
      </c>
      <c r="P92" s="40"/>
      <c r="Q92" s="40"/>
      <c r="R92" s="40"/>
      <c r="S92" s="40"/>
      <c r="T92" s="40"/>
      <c r="U92" s="17"/>
      <c r="V92" s="2"/>
      <c r="W92" s="2"/>
      <c r="X92" s="16">
        <f t="shared" si="24"/>
        <v>0</v>
      </c>
      <c r="Y92" s="18">
        <f t="shared" si="25"/>
        <v>0</v>
      </c>
      <c r="Z92" s="24">
        <f t="shared" si="26"/>
        <v>0</v>
      </c>
      <c r="AA92" s="14" t="s">
        <v>479</v>
      </c>
      <c r="AB92" s="1"/>
      <c r="AC92" s="18"/>
      <c r="AE92" s="18"/>
      <c r="AF92" s="15"/>
    </row>
    <row r="93" spans="1:32" ht="13" x14ac:dyDescent="0.3">
      <c r="A93" t="s">
        <v>470</v>
      </c>
      <c r="B93" t="s">
        <v>469</v>
      </c>
      <c r="C93" s="31"/>
      <c r="D93" s="33"/>
      <c r="E93" s="30"/>
      <c r="F93"/>
      <c r="G93"/>
      <c r="J93" s="16">
        <f t="shared" si="29"/>
        <v>0</v>
      </c>
      <c r="K93"/>
      <c r="O93" s="16">
        <f t="shared" si="28"/>
        <v>0</v>
      </c>
      <c r="P93" s="40"/>
      <c r="Q93" s="40"/>
      <c r="R93" s="40"/>
      <c r="S93" s="40"/>
      <c r="T93" s="40"/>
      <c r="U93" s="17"/>
      <c r="V93" s="2"/>
      <c r="W93" s="2"/>
      <c r="X93" s="16">
        <f t="shared" si="24"/>
        <v>0</v>
      </c>
      <c r="Y93" s="18">
        <f t="shared" si="25"/>
        <v>0</v>
      </c>
      <c r="Z93" s="24">
        <f t="shared" si="26"/>
        <v>0</v>
      </c>
      <c r="AA93" t="s">
        <v>116</v>
      </c>
      <c r="AB93" s="15"/>
      <c r="AC93" s="18"/>
      <c r="AE93" s="18"/>
    </row>
    <row r="94" spans="1:32" ht="13" x14ac:dyDescent="0.3">
      <c r="A94" s="31" t="s">
        <v>16</v>
      </c>
      <c r="B94" s="31" t="s">
        <v>17</v>
      </c>
      <c r="C94" s="31">
        <v>8</v>
      </c>
      <c r="D94" s="33">
        <v>29</v>
      </c>
      <c r="E94" s="30">
        <v>25</v>
      </c>
      <c r="F94"/>
      <c r="G94"/>
      <c r="H94"/>
      <c r="I94" s="29"/>
      <c r="J94" s="16">
        <f t="shared" si="29"/>
        <v>0</v>
      </c>
      <c r="K94"/>
      <c r="O94" s="16">
        <f t="shared" si="28"/>
        <v>0</v>
      </c>
      <c r="P94" s="40"/>
      <c r="Q94" s="40"/>
      <c r="R94" s="40"/>
      <c r="S94" s="40"/>
      <c r="T94" s="40"/>
      <c r="U94" s="17"/>
      <c r="V94" s="2"/>
      <c r="W94" s="2"/>
      <c r="X94" s="16">
        <f t="shared" si="24"/>
        <v>0</v>
      </c>
      <c r="Y94" s="18">
        <f t="shared" si="25"/>
        <v>0</v>
      </c>
      <c r="Z94" s="24">
        <f t="shared" si="26"/>
        <v>0</v>
      </c>
      <c r="AA94" s="31" t="s">
        <v>116</v>
      </c>
      <c r="AB94" s="1"/>
      <c r="AE94" s="18"/>
      <c r="AF94" s="15"/>
    </row>
    <row r="95" spans="1:32" ht="13" x14ac:dyDescent="0.3">
      <c r="A95" t="s">
        <v>481</v>
      </c>
      <c r="B95" t="s">
        <v>542</v>
      </c>
      <c r="C95" s="31"/>
      <c r="D95" s="33"/>
      <c r="E95" s="30"/>
      <c r="F95"/>
      <c r="G95"/>
      <c r="H95"/>
      <c r="I95" s="29"/>
      <c r="J95" s="16">
        <f t="shared" si="29"/>
        <v>0</v>
      </c>
      <c r="K95">
        <v>86047</v>
      </c>
      <c r="O95" s="16">
        <f t="shared" si="28"/>
        <v>1</v>
      </c>
      <c r="P95" s="40"/>
      <c r="Q95" s="40"/>
      <c r="R95" s="40"/>
      <c r="S95" s="40"/>
      <c r="T95" s="40"/>
      <c r="U95" s="17"/>
      <c r="V95" s="2"/>
      <c r="W95" s="2"/>
      <c r="X95" s="16">
        <f t="shared" si="24"/>
        <v>0</v>
      </c>
      <c r="Y95" s="18">
        <f t="shared" si="25"/>
        <v>0</v>
      </c>
      <c r="Z95" s="24">
        <f t="shared" si="26"/>
        <v>35</v>
      </c>
      <c r="AA95" s="31" t="s">
        <v>116</v>
      </c>
      <c r="AB95" s="1">
        <v>45363</v>
      </c>
      <c r="AC95" s="18"/>
      <c r="AD95" s="18"/>
      <c r="AE95" s="18"/>
      <c r="AF95" s="1"/>
    </row>
    <row r="96" spans="1:32" ht="13" x14ac:dyDescent="0.3">
      <c r="A96" s="31" t="s">
        <v>28</v>
      </c>
      <c r="B96" s="31" t="s">
        <v>199</v>
      </c>
      <c r="C96" s="31">
        <v>8</v>
      </c>
      <c r="D96" s="33">
        <v>29</v>
      </c>
      <c r="E96" s="30">
        <v>25</v>
      </c>
      <c r="F96"/>
      <c r="G96"/>
      <c r="H96"/>
      <c r="I96" s="29"/>
      <c r="J96" s="16">
        <f t="shared" si="29"/>
        <v>0</v>
      </c>
      <c r="K96"/>
      <c r="O96" s="16">
        <f t="shared" si="28"/>
        <v>0</v>
      </c>
      <c r="P96" s="40"/>
      <c r="Q96" s="40"/>
      <c r="R96" s="40"/>
      <c r="S96" s="40"/>
      <c r="T96" s="40"/>
      <c r="U96" s="17"/>
      <c r="V96" s="2"/>
      <c r="W96" s="2"/>
      <c r="X96" s="16">
        <f t="shared" si="24"/>
        <v>0</v>
      </c>
      <c r="Y96" s="18">
        <f t="shared" si="25"/>
        <v>0</v>
      </c>
      <c r="Z96" s="24">
        <f t="shared" si="26"/>
        <v>0</v>
      </c>
      <c r="AA96" s="31" t="s">
        <v>116</v>
      </c>
      <c r="AB96" s="15"/>
      <c r="AE96" s="18"/>
      <c r="AF96" s="15"/>
    </row>
    <row r="97" spans="1:34" ht="13" x14ac:dyDescent="0.3">
      <c r="A97" t="s">
        <v>183</v>
      </c>
      <c r="B97" t="s">
        <v>182</v>
      </c>
      <c r="C97" s="31"/>
      <c r="D97" s="33"/>
      <c r="E97" s="30"/>
      <c r="F97"/>
      <c r="G97"/>
      <c r="H97"/>
      <c r="I97" s="29"/>
      <c r="J97" s="16">
        <f t="shared" si="29"/>
        <v>0</v>
      </c>
      <c r="K97"/>
      <c r="O97" s="16">
        <f t="shared" si="28"/>
        <v>0</v>
      </c>
      <c r="P97" s="40"/>
      <c r="Q97" s="40"/>
      <c r="R97" s="40"/>
      <c r="S97" s="40"/>
      <c r="T97" s="40"/>
      <c r="U97" s="17"/>
      <c r="V97" s="2"/>
      <c r="W97" s="2"/>
      <c r="X97" s="16">
        <f t="shared" si="24"/>
        <v>0</v>
      </c>
      <c r="Y97" s="18">
        <f t="shared" si="25"/>
        <v>0</v>
      </c>
      <c r="Z97" s="24">
        <f t="shared" si="26"/>
        <v>0</v>
      </c>
      <c r="AA97" s="31" t="s">
        <v>116</v>
      </c>
      <c r="AB97" s="15"/>
      <c r="AE97" s="18"/>
      <c r="AF97" s="15"/>
    </row>
    <row r="98" spans="1:34" ht="13" x14ac:dyDescent="0.3">
      <c r="A98" t="s">
        <v>537</v>
      </c>
      <c r="B98" t="s">
        <v>414</v>
      </c>
      <c r="C98" s="31"/>
      <c r="D98" s="33"/>
      <c r="E98" s="30"/>
      <c r="F98">
        <v>86045</v>
      </c>
      <c r="G98"/>
      <c r="H98"/>
      <c r="I98" s="29"/>
      <c r="J98" s="16">
        <f t="shared" ref="J98" si="32">COUNT(F98:I98)</f>
        <v>1</v>
      </c>
      <c r="K98">
        <v>86044</v>
      </c>
      <c r="O98" s="16">
        <f t="shared" ref="O98" si="33">COUNT(K98:N98)</f>
        <v>1</v>
      </c>
      <c r="P98" s="40">
        <v>86045</v>
      </c>
      <c r="Q98" s="40"/>
      <c r="R98" s="40"/>
      <c r="S98" s="40"/>
      <c r="T98" s="40"/>
      <c r="U98" s="17"/>
      <c r="V98" s="2"/>
      <c r="W98" s="2"/>
      <c r="X98" s="16">
        <f t="shared" si="24"/>
        <v>1</v>
      </c>
      <c r="Y98" s="18">
        <f t="shared" si="25"/>
        <v>0</v>
      </c>
      <c r="Z98" s="24">
        <f t="shared" si="26"/>
        <v>115</v>
      </c>
      <c r="AA98" t="s">
        <v>116</v>
      </c>
      <c r="AB98" s="1">
        <v>45363</v>
      </c>
      <c r="AE98" s="18"/>
      <c r="AF98" s="15"/>
    </row>
    <row r="99" spans="1:34" ht="13" x14ac:dyDescent="0.3">
      <c r="A99" s="31" t="s">
        <v>413</v>
      </c>
      <c r="B99" s="31" t="s">
        <v>414</v>
      </c>
      <c r="C99" s="31">
        <v>8</v>
      </c>
      <c r="D99" s="33">
        <v>29</v>
      </c>
      <c r="E99" s="30">
        <v>25</v>
      </c>
      <c r="I99" s="29"/>
      <c r="J99" s="16">
        <f t="shared" si="29"/>
        <v>0</v>
      </c>
      <c r="K99"/>
      <c r="O99" s="16">
        <f t="shared" si="28"/>
        <v>0</v>
      </c>
      <c r="P99" s="40"/>
      <c r="Q99" s="40"/>
      <c r="R99" s="40"/>
      <c r="S99" s="40"/>
      <c r="T99" s="40"/>
      <c r="U99" s="17"/>
      <c r="V99" s="2"/>
      <c r="W99" s="2"/>
      <c r="X99" s="16">
        <f t="shared" si="24"/>
        <v>0</v>
      </c>
      <c r="Y99" s="18">
        <f t="shared" si="25"/>
        <v>0</v>
      </c>
      <c r="Z99" s="24">
        <f t="shared" si="26"/>
        <v>0</v>
      </c>
      <c r="AA99" t="s">
        <v>116</v>
      </c>
      <c r="AB99" s="15"/>
      <c r="AE99" s="18"/>
      <c r="AH99"/>
    </row>
    <row r="100" spans="1:34" ht="13" x14ac:dyDescent="0.3">
      <c r="A100" s="31" t="s">
        <v>121</v>
      </c>
      <c r="B100" s="31" t="s">
        <v>301</v>
      </c>
      <c r="C100" s="31">
        <v>7</v>
      </c>
      <c r="D100" s="33">
        <v>34</v>
      </c>
      <c r="E100" s="30">
        <v>27</v>
      </c>
      <c r="F100"/>
      <c r="G100"/>
      <c r="H100"/>
      <c r="J100" s="16">
        <f t="shared" si="29"/>
        <v>0</v>
      </c>
      <c r="K100"/>
      <c r="O100" s="16">
        <f t="shared" si="28"/>
        <v>0</v>
      </c>
      <c r="P100" s="40"/>
      <c r="Q100" s="40"/>
      <c r="R100" s="40"/>
      <c r="S100" s="40"/>
      <c r="T100" s="40"/>
      <c r="U100" s="17"/>
      <c r="V100" s="2"/>
      <c r="W100" s="2"/>
      <c r="X100" s="16">
        <f t="shared" si="24"/>
        <v>0</v>
      </c>
      <c r="Y100" s="18">
        <f t="shared" si="25"/>
        <v>0</v>
      </c>
      <c r="Z100" s="24">
        <f t="shared" si="26"/>
        <v>0</v>
      </c>
      <c r="AA100" s="31" t="s">
        <v>116</v>
      </c>
      <c r="AB100" s="15"/>
      <c r="AE100" s="3"/>
    </row>
    <row r="101" spans="1:34" ht="13" x14ac:dyDescent="0.3">
      <c r="A101" s="31" t="s">
        <v>389</v>
      </c>
      <c r="B101" s="31" t="s">
        <v>390</v>
      </c>
      <c r="C101" s="31">
        <v>8</v>
      </c>
      <c r="D101" s="33">
        <v>29</v>
      </c>
      <c r="E101" s="30">
        <v>25</v>
      </c>
      <c r="F101"/>
      <c r="G101"/>
      <c r="H101"/>
      <c r="J101" s="16">
        <f t="shared" si="29"/>
        <v>0</v>
      </c>
      <c r="K101"/>
      <c r="O101" s="16">
        <f t="shared" si="28"/>
        <v>0</v>
      </c>
      <c r="P101" s="40"/>
      <c r="Q101" s="40"/>
      <c r="R101" s="40"/>
      <c r="S101" s="40"/>
      <c r="T101" s="40"/>
      <c r="U101" s="17"/>
      <c r="V101" s="2"/>
      <c r="W101" s="2"/>
      <c r="X101" s="16">
        <f t="shared" si="24"/>
        <v>0</v>
      </c>
      <c r="Y101" s="18">
        <f t="shared" si="25"/>
        <v>0</v>
      </c>
      <c r="Z101" s="24">
        <f t="shared" si="26"/>
        <v>0</v>
      </c>
      <c r="AA101" s="31" t="s">
        <v>116</v>
      </c>
      <c r="AE101" s="3"/>
    </row>
    <row r="102" spans="1:34" ht="13" x14ac:dyDescent="0.3">
      <c r="A102" s="31" t="s">
        <v>45</v>
      </c>
      <c r="B102" s="31" t="s">
        <v>246</v>
      </c>
      <c r="C102" s="31">
        <v>8</v>
      </c>
      <c r="D102" s="33">
        <v>29</v>
      </c>
      <c r="E102" s="30">
        <v>25</v>
      </c>
      <c r="F102"/>
      <c r="G102"/>
      <c r="H102"/>
      <c r="J102" s="16">
        <f t="shared" si="29"/>
        <v>0</v>
      </c>
      <c r="K102"/>
      <c r="O102" s="16">
        <f t="shared" si="28"/>
        <v>0</v>
      </c>
      <c r="P102"/>
      <c r="Q102"/>
      <c r="R102" s="40"/>
      <c r="S102"/>
      <c r="T102"/>
      <c r="U102" s="17"/>
      <c r="V102" s="2"/>
      <c r="W102" s="2"/>
      <c r="X102" s="16">
        <f t="shared" si="24"/>
        <v>0</v>
      </c>
      <c r="Y102" s="18">
        <f t="shared" si="25"/>
        <v>0</v>
      </c>
      <c r="Z102" s="24">
        <f t="shared" si="26"/>
        <v>0</v>
      </c>
      <c r="AA102" s="31" t="s">
        <v>116</v>
      </c>
      <c r="AB102" s="15"/>
      <c r="AC102" s="18"/>
      <c r="AD102" s="18"/>
      <c r="AE102" s="18"/>
      <c r="AF102"/>
      <c r="AG102" s="15"/>
      <c r="AH102"/>
    </row>
    <row r="103" spans="1:34" ht="13" x14ac:dyDescent="0.3">
      <c r="A103" t="s">
        <v>483</v>
      </c>
      <c r="B103" t="s">
        <v>484</v>
      </c>
      <c r="C103" s="31"/>
      <c r="D103" s="33"/>
      <c r="E103" s="30"/>
      <c r="F103">
        <v>86299</v>
      </c>
      <c r="G103">
        <v>86400</v>
      </c>
      <c r="H103"/>
      <c r="J103" s="16">
        <f t="shared" si="29"/>
        <v>2</v>
      </c>
      <c r="K103">
        <v>86298</v>
      </c>
      <c r="O103" s="16">
        <f t="shared" si="28"/>
        <v>1</v>
      </c>
      <c r="P103" s="16">
        <v>86400</v>
      </c>
      <c r="Q103" s="16">
        <v>86400</v>
      </c>
      <c r="U103" s="17"/>
      <c r="V103" s="2"/>
      <c r="W103" s="2"/>
      <c r="X103" s="16">
        <f t="shared" si="24"/>
        <v>2</v>
      </c>
      <c r="Y103" s="18">
        <f t="shared" si="25"/>
        <v>0</v>
      </c>
      <c r="Z103" s="24">
        <f t="shared" si="26"/>
        <v>195</v>
      </c>
      <c r="AA103" s="43" t="s">
        <v>498</v>
      </c>
      <c r="AB103" s="15"/>
      <c r="AC103" s="18">
        <v>195</v>
      </c>
      <c r="AE103" s="24"/>
    </row>
    <row r="104" spans="1:34" x14ac:dyDescent="0.25">
      <c r="F104"/>
      <c r="G104"/>
      <c r="H104"/>
      <c r="I104"/>
      <c r="J104" s="16">
        <f>SUM(J5:J103)</f>
        <v>33</v>
      </c>
      <c r="K104"/>
      <c r="O104" s="16">
        <f>SUM(O5:O103)</f>
        <v>34</v>
      </c>
      <c r="P104" s="40"/>
      <c r="Q104" s="40"/>
      <c r="X104" s="16">
        <f>SUM(X5:X103)</f>
        <v>32</v>
      </c>
      <c r="Y104" s="18">
        <f t="shared" ref="Y104" si="34">+J104*0</f>
        <v>0</v>
      </c>
      <c r="Z104" s="21">
        <f>SUM(Z5:Z103)</f>
        <v>3825</v>
      </c>
      <c r="AA104" s="31" t="s">
        <v>102</v>
      </c>
      <c r="AC104" s="18">
        <f>SUM(AC5:AC103)</f>
        <v>575</v>
      </c>
      <c r="AE104" s="37"/>
    </row>
    <row r="105" spans="1:3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AA105" s="31"/>
      <c r="AC105" s="18">
        <v>3145</v>
      </c>
      <c r="AE105" s="18"/>
    </row>
    <row r="106" spans="1:34" x14ac:dyDescent="0.25">
      <c r="B106"/>
      <c r="C106"/>
      <c r="D106"/>
      <c r="E106"/>
      <c r="F106"/>
      <c r="G106"/>
      <c r="H106"/>
      <c r="I106"/>
      <c r="J106"/>
      <c r="K106"/>
      <c r="L106"/>
      <c r="M106"/>
      <c r="AA106"/>
      <c r="AC106" s="24">
        <f>SUM(AC104:AC105)</f>
        <v>3720</v>
      </c>
      <c r="AE106" s="20"/>
    </row>
    <row r="107" spans="1:34" x14ac:dyDescent="0.25">
      <c r="B107"/>
      <c r="C107"/>
      <c r="D107"/>
      <c r="E107"/>
      <c r="F107"/>
      <c r="G107"/>
      <c r="H107"/>
      <c r="I107"/>
      <c r="J107"/>
      <c r="K107"/>
      <c r="L107"/>
      <c r="M107"/>
      <c r="AC107" s="24">
        <f>+AC106-Z104</f>
        <v>-105</v>
      </c>
      <c r="AE107"/>
    </row>
    <row r="108" spans="1:34" x14ac:dyDescent="0.25">
      <c r="B108"/>
      <c r="C108"/>
      <c r="D108"/>
      <c r="E108"/>
      <c r="F108"/>
      <c r="G108"/>
      <c r="H108"/>
      <c r="I108"/>
      <c r="J108"/>
      <c r="K108"/>
      <c r="L108"/>
      <c r="M108"/>
      <c r="AE108"/>
    </row>
    <row r="109" spans="1:34" x14ac:dyDescent="0.25">
      <c r="B109"/>
      <c r="C109"/>
      <c r="D109"/>
      <c r="E109"/>
      <c r="F109"/>
      <c r="G109"/>
      <c r="H109"/>
      <c r="I109"/>
      <c r="J109"/>
      <c r="K109"/>
      <c r="L109"/>
      <c r="M109"/>
    </row>
    <row r="110" spans="1:34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1:34" x14ac:dyDescent="0.25">
      <c r="B111"/>
      <c r="C111"/>
      <c r="D111"/>
      <c r="E111" s="33"/>
      <c r="F111"/>
      <c r="G111"/>
      <c r="H111"/>
      <c r="I111"/>
      <c r="J111"/>
      <c r="K111"/>
      <c r="L111"/>
      <c r="M111"/>
    </row>
    <row r="112" spans="1:34" x14ac:dyDescent="0.25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25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25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25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x14ac:dyDescent="0.25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x14ac:dyDescent="0.25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x14ac:dyDescent="0.25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x14ac:dyDescent="0.25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x14ac:dyDescent="0.25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x14ac:dyDescent="0.25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x14ac:dyDescent="0.25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x14ac:dyDescent="0.25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x14ac:dyDescent="0.25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x14ac:dyDescent="0.25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x14ac:dyDescent="0.25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x14ac:dyDescent="0.25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6" x14ac:dyDescent="0.25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6" x14ac:dyDescent="0.25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6" x14ac:dyDescent="0.25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6" x14ac:dyDescent="0.25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6" x14ac:dyDescent="0.25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6" x14ac:dyDescent="0.25">
      <c r="B141"/>
      <c r="C141"/>
      <c r="D141"/>
      <c r="E141"/>
      <c r="F141"/>
      <c r="G141"/>
      <c r="H141"/>
      <c r="I141"/>
      <c r="J141"/>
      <c r="K141"/>
      <c r="L141"/>
      <c r="M141"/>
      <c r="P141"/>
    </row>
    <row r="142" spans="2:16" x14ac:dyDescent="0.25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6" x14ac:dyDescent="0.25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6" x14ac:dyDescent="0.25">
      <c r="B144"/>
      <c r="C144"/>
      <c r="D144"/>
      <c r="E144"/>
      <c r="F144"/>
      <c r="G144"/>
      <c r="H144"/>
      <c r="I144"/>
      <c r="J144"/>
      <c r="K144"/>
      <c r="L144"/>
      <c r="M144"/>
      <c r="O144"/>
      <c r="P144"/>
    </row>
    <row r="145" spans="2:14" x14ac:dyDescent="0.25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4" x14ac:dyDescent="0.25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4" x14ac:dyDescent="0.25">
      <c r="E147" s="35"/>
      <c r="F147"/>
      <c r="G147"/>
      <c r="H147"/>
      <c r="I147"/>
      <c r="J147"/>
      <c r="K147"/>
      <c r="L147"/>
      <c r="M147"/>
    </row>
    <row r="148" spans="2:14" x14ac:dyDescent="0.25">
      <c r="E148" s="35"/>
      <c r="F148"/>
      <c r="G148"/>
      <c r="H148"/>
      <c r="I148"/>
      <c r="J148"/>
      <c r="K148"/>
      <c r="L148"/>
      <c r="M148"/>
    </row>
    <row r="149" spans="2:14" x14ac:dyDescent="0.25">
      <c r="E149" s="35"/>
      <c r="F149"/>
      <c r="G149"/>
      <c r="H149"/>
      <c r="I149"/>
      <c r="J149"/>
      <c r="K149"/>
      <c r="L149"/>
      <c r="M149"/>
    </row>
    <row r="150" spans="2:14" x14ac:dyDescent="0.25">
      <c r="E150" s="35"/>
      <c r="F150"/>
      <c r="G150"/>
      <c r="H150"/>
      <c r="I150"/>
      <c r="J150"/>
      <c r="K150"/>
      <c r="L150"/>
      <c r="M150"/>
      <c r="N150"/>
    </row>
    <row r="151" spans="2:14" x14ac:dyDescent="0.25">
      <c r="E151" s="35"/>
      <c r="F151"/>
      <c r="G151"/>
      <c r="H151"/>
      <c r="I151"/>
      <c r="J151"/>
      <c r="K151"/>
      <c r="L151"/>
      <c r="M151"/>
      <c r="N151"/>
    </row>
    <row r="152" spans="2:14" x14ac:dyDescent="0.25">
      <c r="E152" s="35"/>
      <c r="F152"/>
      <c r="G152"/>
      <c r="H152"/>
      <c r="I152"/>
      <c r="J152"/>
      <c r="K152"/>
      <c r="L152"/>
      <c r="M152"/>
      <c r="N152"/>
    </row>
    <row r="153" spans="2:14" x14ac:dyDescent="0.25">
      <c r="E153" s="35"/>
      <c r="F153"/>
      <c r="G153"/>
      <c r="H153"/>
      <c r="I153"/>
      <c r="J153"/>
      <c r="K153"/>
      <c r="L153"/>
      <c r="M153"/>
      <c r="N153"/>
    </row>
    <row r="154" spans="2:14" x14ac:dyDescent="0.25">
      <c r="E154" s="35"/>
      <c r="F154"/>
      <c r="G154"/>
      <c r="H154"/>
      <c r="I154"/>
      <c r="J154"/>
      <c r="K154"/>
      <c r="L154"/>
      <c r="M154"/>
      <c r="N154"/>
    </row>
    <row r="155" spans="2:14" x14ac:dyDescent="0.25">
      <c r="E155" s="47"/>
      <c r="F155"/>
      <c r="G155"/>
      <c r="H155"/>
      <c r="I155"/>
      <c r="J155"/>
      <c r="K155"/>
      <c r="L155"/>
      <c r="M155"/>
      <c r="N155"/>
    </row>
    <row r="156" spans="2:14" x14ac:dyDescent="0.25">
      <c r="E156" s="36"/>
      <c r="F156"/>
      <c r="G156"/>
      <c r="H156"/>
      <c r="I156"/>
      <c r="K156"/>
      <c r="L156"/>
      <c r="M156"/>
      <c r="N156"/>
    </row>
    <row r="157" spans="2:14" x14ac:dyDescent="0.25">
      <c r="E157" s="38"/>
      <c r="F157"/>
      <c r="G157"/>
      <c r="H157"/>
      <c r="I157"/>
      <c r="K157"/>
      <c r="L157"/>
      <c r="M157"/>
      <c r="N157"/>
    </row>
    <row r="158" spans="2:14" x14ac:dyDescent="0.25">
      <c r="F158"/>
      <c r="G158"/>
      <c r="H158"/>
      <c r="I158"/>
      <c r="K158"/>
      <c r="L158"/>
      <c r="M158"/>
      <c r="N158"/>
    </row>
    <row r="159" spans="2:14" x14ac:dyDescent="0.25">
      <c r="F159"/>
      <c r="G159"/>
      <c r="H159"/>
      <c r="K159"/>
      <c r="L159"/>
      <c r="M159"/>
      <c r="N159"/>
    </row>
    <row r="160" spans="2:14" x14ac:dyDescent="0.25">
      <c r="F160"/>
      <c r="G160"/>
      <c r="H160"/>
      <c r="K160"/>
      <c r="L160"/>
      <c r="M160"/>
      <c r="N160"/>
    </row>
    <row r="161" spans="6:14" x14ac:dyDescent="0.25">
      <c r="F161"/>
      <c r="G161"/>
      <c r="H161"/>
      <c r="K161"/>
      <c r="L161"/>
      <c r="M161"/>
      <c r="N161"/>
    </row>
    <row r="162" spans="6:14" x14ac:dyDescent="0.25">
      <c r="F162"/>
      <c r="G162"/>
      <c r="H162"/>
      <c r="K162"/>
      <c r="L162"/>
      <c r="M162"/>
      <c r="N162"/>
    </row>
    <row r="163" spans="6:14" x14ac:dyDescent="0.25">
      <c r="F163"/>
      <c r="G163"/>
      <c r="H163"/>
      <c r="K163"/>
      <c r="L163"/>
      <c r="M163"/>
      <c r="N163"/>
    </row>
    <row r="164" spans="6:14" x14ac:dyDescent="0.25">
      <c r="F164"/>
      <c r="G164"/>
      <c r="H164"/>
      <c r="K164"/>
      <c r="L164"/>
      <c r="M164"/>
      <c r="N164"/>
    </row>
    <row r="165" spans="6:14" x14ac:dyDescent="0.25">
      <c r="F165"/>
      <c r="G165"/>
      <c r="H165"/>
      <c r="K165"/>
      <c r="L165"/>
      <c r="M165"/>
      <c r="N165"/>
    </row>
    <row r="166" spans="6:14" x14ac:dyDescent="0.25">
      <c r="K166"/>
      <c r="L166"/>
      <c r="M166"/>
      <c r="N166"/>
    </row>
    <row r="167" spans="6:14" x14ac:dyDescent="0.25">
      <c r="K167"/>
      <c r="L167"/>
      <c r="M167"/>
      <c r="N167"/>
    </row>
    <row r="168" spans="6:14" x14ac:dyDescent="0.25">
      <c r="K168"/>
      <c r="L168"/>
      <c r="M168"/>
      <c r="N168"/>
    </row>
    <row r="169" spans="6:14" x14ac:dyDescent="0.25">
      <c r="K169"/>
      <c r="L169"/>
      <c r="M169"/>
      <c r="N169"/>
    </row>
    <row r="170" spans="6:14" x14ac:dyDescent="0.25">
      <c r="K170"/>
      <c r="L170"/>
      <c r="M170"/>
      <c r="N170"/>
    </row>
    <row r="171" spans="6:14" x14ac:dyDescent="0.25">
      <c r="K171"/>
      <c r="L171"/>
      <c r="M171"/>
      <c r="N171"/>
    </row>
    <row r="172" spans="6:14" x14ac:dyDescent="0.25">
      <c r="K172"/>
      <c r="L172"/>
      <c r="M172"/>
      <c r="N172"/>
    </row>
    <row r="173" spans="6:14" x14ac:dyDescent="0.25">
      <c r="K173"/>
      <c r="L173"/>
      <c r="M173"/>
      <c r="N173"/>
    </row>
    <row r="174" spans="6:14" x14ac:dyDescent="0.25">
      <c r="K174"/>
      <c r="L174"/>
      <c r="M174"/>
      <c r="N174"/>
    </row>
    <row r="175" spans="6:14" x14ac:dyDescent="0.25">
      <c r="K175"/>
      <c r="L175"/>
      <c r="M175"/>
    </row>
    <row r="176" spans="6:14" x14ac:dyDescent="0.25">
      <c r="K176"/>
      <c r="L176"/>
      <c r="M176"/>
      <c r="N176"/>
    </row>
    <row r="177" spans="11:15" x14ac:dyDescent="0.25">
      <c r="K177"/>
      <c r="L177"/>
      <c r="M177"/>
      <c r="N177"/>
    </row>
    <row r="178" spans="11:15" x14ac:dyDescent="0.25">
      <c r="K178"/>
      <c r="L178"/>
      <c r="M178"/>
      <c r="N178"/>
    </row>
    <row r="179" spans="11:15" x14ac:dyDescent="0.25">
      <c r="K179"/>
      <c r="L179"/>
      <c r="M179"/>
      <c r="N179"/>
    </row>
    <row r="180" spans="11:15" x14ac:dyDescent="0.25">
      <c r="K180"/>
      <c r="L180"/>
      <c r="M180"/>
      <c r="N180"/>
      <c r="O180"/>
    </row>
    <row r="181" spans="11:15" x14ac:dyDescent="0.25">
      <c r="K181"/>
      <c r="L181"/>
      <c r="M181"/>
      <c r="N181"/>
    </row>
    <row r="182" spans="11:15" x14ac:dyDescent="0.25">
      <c r="K182"/>
      <c r="L182"/>
      <c r="M182"/>
      <c r="N182"/>
    </row>
    <row r="183" spans="11:15" x14ac:dyDescent="0.25">
      <c r="K183"/>
      <c r="N183"/>
    </row>
    <row r="184" spans="11:15" x14ac:dyDescent="0.25">
      <c r="K184"/>
      <c r="L184"/>
      <c r="M184"/>
      <c r="N184"/>
    </row>
    <row r="185" spans="11:15" x14ac:dyDescent="0.25">
      <c r="K185"/>
      <c r="L185"/>
      <c r="M185"/>
      <c r="N185"/>
    </row>
    <row r="186" spans="11:15" x14ac:dyDescent="0.25">
      <c r="K186"/>
      <c r="L186"/>
      <c r="M186"/>
      <c r="N186"/>
    </row>
    <row r="187" spans="11:15" x14ac:dyDescent="0.25">
      <c r="K187"/>
      <c r="L187"/>
      <c r="M187"/>
      <c r="N187"/>
    </row>
    <row r="188" spans="11:15" x14ac:dyDescent="0.25">
      <c r="K188"/>
      <c r="L188"/>
      <c r="M188"/>
      <c r="N188"/>
    </row>
    <row r="189" spans="11:15" x14ac:dyDescent="0.25">
      <c r="K189"/>
      <c r="L189"/>
      <c r="M189"/>
      <c r="N189"/>
    </row>
    <row r="190" spans="11:15" x14ac:dyDescent="0.25">
      <c r="K190"/>
      <c r="L190"/>
      <c r="M190"/>
      <c r="N190"/>
    </row>
    <row r="191" spans="11:15" x14ac:dyDescent="0.25">
      <c r="K191"/>
      <c r="L191"/>
      <c r="M191"/>
      <c r="N191"/>
    </row>
    <row r="192" spans="11:15" x14ac:dyDescent="0.25">
      <c r="K192"/>
      <c r="L192"/>
      <c r="M192"/>
      <c r="N192"/>
    </row>
    <row r="193" spans="11:14" x14ac:dyDescent="0.25">
      <c r="K193"/>
      <c r="L193"/>
      <c r="M193"/>
      <c r="N193"/>
    </row>
    <row r="194" spans="11:14" x14ac:dyDescent="0.25">
      <c r="K194"/>
      <c r="L194"/>
      <c r="M194"/>
      <c r="N194"/>
    </row>
    <row r="195" spans="11:14" x14ac:dyDescent="0.25">
      <c r="K195"/>
      <c r="L195"/>
      <c r="M195"/>
      <c r="N195"/>
    </row>
    <row r="196" spans="11:14" x14ac:dyDescent="0.25">
      <c r="K196"/>
      <c r="L196"/>
      <c r="M196"/>
      <c r="N196"/>
    </row>
    <row r="197" spans="11:14" x14ac:dyDescent="0.25">
      <c r="K197"/>
      <c r="L197"/>
      <c r="M197"/>
      <c r="N197"/>
    </row>
    <row r="198" spans="11:14" x14ac:dyDescent="0.25">
      <c r="K198"/>
      <c r="L198"/>
      <c r="M198"/>
      <c r="N198"/>
    </row>
    <row r="199" spans="11:14" x14ac:dyDescent="0.25">
      <c r="K199"/>
      <c r="L199"/>
      <c r="M199"/>
      <c r="N199"/>
    </row>
    <row r="200" spans="11:14" x14ac:dyDescent="0.25">
      <c r="K200"/>
      <c r="L200"/>
      <c r="M200"/>
      <c r="N200"/>
    </row>
    <row r="201" spans="11:14" x14ac:dyDescent="0.25">
      <c r="K201"/>
      <c r="L201"/>
      <c r="M201"/>
      <c r="N201"/>
    </row>
    <row r="202" spans="11:14" x14ac:dyDescent="0.25">
      <c r="K202"/>
      <c r="L202"/>
      <c r="M202"/>
      <c r="N202"/>
    </row>
    <row r="203" spans="11:14" x14ac:dyDescent="0.25">
      <c r="K203"/>
      <c r="L203"/>
      <c r="M203"/>
      <c r="N203"/>
    </row>
    <row r="204" spans="11:14" x14ac:dyDescent="0.25">
      <c r="K204"/>
      <c r="L204"/>
      <c r="M204"/>
      <c r="N204"/>
    </row>
    <row r="205" spans="11:14" x14ac:dyDescent="0.25">
      <c r="K205"/>
      <c r="L205"/>
      <c r="M205"/>
      <c r="N205"/>
    </row>
    <row r="206" spans="11:14" x14ac:dyDescent="0.25">
      <c r="K206"/>
      <c r="L206"/>
      <c r="M206"/>
      <c r="N206"/>
    </row>
    <row r="207" spans="11:14" x14ac:dyDescent="0.25">
      <c r="K207"/>
      <c r="L207"/>
      <c r="M207"/>
      <c r="N207"/>
    </row>
    <row r="208" spans="11:14" x14ac:dyDescent="0.25">
      <c r="K208"/>
      <c r="L208"/>
      <c r="M208"/>
      <c r="N208"/>
    </row>
    <row r="209" spans="11:14" x14ac:dyDescent="0.25">
      <c r="K209"/>
      <c r="L209"/>
      <c r="M209"/>
      <c r="N209"/>
    </row>
    <row r="210" spans="11:14" x14ac:dyDescent="0.25">
      <c r="K210"/>
      <c r="L210"/>
      <c r="M210"/>
      <c r="N210"/>
    </row>
    <row r="211" spans="11:14" x14ac:dyDescent="0.25">
      <c r="K211"/>
      <c r="L211"/>
      <c r="M211"/>
      <c r="N211"/>
    </row>
    <row r="212" spans="11:14" x14ac:dyDescent="0.25">
      <c r="K212"/>
      <c r="L212"/>
      <c r="M212"/>
      <c r="N212"/>
    </row>
    <row r="213" spans="11:14" x14ac:dyDescent="0.25">
      <c r="K213"/>
      <c r="L213"/>
      <c r="M213"/>
      <c r="N213"/>
    </row>
    <row r="214" spans="11:14" x14ac:dyDescent="0.25">
      <c r="K214"/>
      <c r="L214"/>
      <c r="M214"/>
      <c r="N214"/>
    </row>
    <row r="215" spans="11:14" x14ac:dyDescent="0.25">
      <c r="K215"/>
      <c r="L215"/>
      <c r="M215"/>
      <c r="N215"/>
    </row>
    <row r="216" spans="11:14" x14ac:dyDescent="0.25">
      <c r="L216"/>
      <c r="M216"/>
      <c r="N216"/>
    </row>
    <row r="217" spans="11:14" x14ac:dyDescent="0.25">
      <c r="L217"/>
      <c r="M217"/>
      <c r="N217"/>
    </row>
    <row r="218" spans="11:14" x14ac:dyDescent="0.25">
      <c r="L218"/>
      <c r="M218"/>
      <c r="N218"/>
    </row>
    <row r="219" spans="11:14" x14ac:dyDescent="0.25">
      <c r="L219"/>
      <c r="M219"/>
      <c r="N219"/>
    </row>
    <row r="220" spans="11:14" x14ac:dyDescent="0.25">
      <c r="L220"/>
      <c r="M220"/>
      <c r="N220"/>
    </row>
    <row r="221" spans="11:14" x14ac:dyDescent="0.25">
      <c r="L221"/>
      <c r="M221"/>
      <c r="N221"/>
    </row>
    <row r="222" spans="11:14" x14ac:dyDescent="0.25">
      <c r="L222"/>
      <c r="M222"/>
      <c r="N222"/>
    </row>
    <row r="223" spans="11:14" x14ac:dyDescent="0.25">
      <c r="L223"/>
      <c r="M223"/>
      <c r="N223"/>
    </row>
  </sheetData>
  <sortState xmlns:xlrd2="http://schemas.microsoft.com/office/spreadsheetml/2017/richdata2" ref="K106:M171">
    <sortCondition ref="M106:M171"/>
  </sortState>
  <mergeCells count="1">
    <mergeCell ref="P3:R3"/>
  </mergeCells>
  <pageMargins left="0.7" right="0.7" top="0.75" bottom="0.75" header="0.3" footer="0.3"/>
  <pageSetup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5C31-F3E4-42CF-AD32-5A6FCB66E606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7"/>
  <sheetViews>
    <sheetView topLeftCell="A251" workbookViewId="0">
      <selection activeCell="A267" sqref="A267:AE267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'March 10 24 payroll'!AG4</f>
        <v>0</v>
      </c>
      <c r="D1" s="3">
        <f>'March 10 24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10 24 payroll'!$AI$3)+W1</f>
        <v>0</v>
      </c>
      <c r="Y1" t="s">
        <v>171</v>
      </c>
      <c r="Z1" s="8"/>
      <c r="AA1" s="3"/>
      <c r="AC1" s="9"/>
    </row>
    <row r="2" spans="1:32" x14ac:dyDescent="0.25">
      <c r="A2" t="s">
        <v>168</v>
      </c>
      <c r="B2" t="s">
        <v>124</v>
      </c>
      <c r="C2">
        <v>8</v>
      </c>
      <c r="D2" s="3">
        <f>+'March 10 24 payroll'!$AH$2</f>
        <v>45</v>
      </c>
      <c r="E2" s="3">
        <f>+'March 10 24 payroll'!$AI$2</f>
        <v>35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10 24 payroll'!$AI$3)+W2</f>
        <v>0</v>
      </c>
      <c r="Y2" t="s">
        <v>116</v>
      </c>
      <c r="Z2" s="1"/>
      <c r="AA2" s="8"/>
    </row>
    <row r="3" spans="1:32" x14ac:dyDescent="0.25">
      <c r="A3" t="s">
        <v>181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10 24 payroll'!$AI$3)+W3</f>
        <v>0</v>
      </c>
      <c r="Y3" t="s">
        <v>116</v>
      </c>
      <c r="Z3" s="1"/>
      <c r="AA3" s="8"/>
    </row>
    <row r="4" spans="1:32" x14ac:dyDescent="0.25">
      <c r="A4" t="s">
        <v>241</v>
      </c>
      <c r="B4" t="s">
        <v>192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10 24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10 24 payroll'!$AH$2</f>
        <v>45</v>
      </c>
      <c r="E5" s="3">
        <f>+'March 10 24 payroll'!$AI$2</f>
        <v>35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10 24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196</v>
      </c>
      <c r="B6" t="s">
        <v>197</v>
      </c>
      <c r="C6">
        <v>8</v>
      </c>
      <c r="D6" s="3">
        <f>+'March 10 24 payroll'!$AH$2</f>
        <v>45</v>
      </c>
      <c r="E6" s="3">
        <f>+'March 10 24 payroll'!$AI$2</f>
        <v>35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10 24 payroll'!$AI$3)+W6</f>
        <v>0</v>
      </c>
      <c r="Y6" t="s">
        <v>200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10 24 payroll'!$AI$2</f>
        <v>35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10 24 payroll'!$AI$3)+W7</f>
        <v>0</v>
      </c>
      <c r="Y7" t="s">
        <v>116</v>
      </c>
      <c r="Z7" s="3" t="s">
        <v>299</v>
      </c>
      <c r="AC7" s="9"/>
    </row>
    <row r="8" spans="1:32" x14ac:dyDescent="0.25">
      <c r="A8" t="s">
        <v>239</v>
      </c>
      <c r="B8" t="s">
        <v>240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10 24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10 24 payroll'!$AH$2</f>
        <v>45</v>
      </c>
      <c r="E9" s="3">
        <f>+'March 10 24 payroll'!$AI$2</f>
        <v>35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10 24 payroll'!$AI$3)+W9</f>
        <v>0</v>
      </c>
      <c r="Y9" t="s">
        <v>116</v>
      </c>
      <c r="Z9" s="3"/>
      <c r="AA9" s="3"/>
    </row>
    <row r="10" spans="1:32" x14ac:dyDescent="0.25">
      <c r="A10" t="s">
        <v>234</v>
      </c>
      <c r="B10" t="s">
        <v>235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10 24 payroll'!$AI$3)+W10</f>
        <v>0</v>
      </c>
      <c r="Y10" s="11" t="s">
        <v>171</v>
      </c>
      <c r="Z10" s="1"/>
      <c r="AA10" s="8"/>
      <c r="AB10" s="4"/>
      <c r="AC10" s="3"/>
    </row>
    <row r="11" spans="1:32" x14ac:dyDescent="0.25">
      <c r="A11" t="s">
        <v>66</v>
      </c>
      <c r="B11" t="s">
        <v>269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10 24 payroll'!$AI$3)+W11</f>
        <v>0</v>
      </c>
      <c r="Y11" t="s">
        <v>116</v>
      </c>
      <c r="AA11" s="8"/>
      <c r="AC11" s="9"/>
    </row>
    <row r="12" spans="1:32" x14ac:dyDescent="0.25">
      <c r="A12" t="s">
        <v>237</v>
      </c>
      <c r="B12" t="s">
        <v>238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10 24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271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10 24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10 24 payroll'!$AH$2</f>
        <v>45</v>
      </c>
      <c r="E14" s="3">
        <f>+'March 10 24 payroll'!$AI$2</f>
        <v>35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10 24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167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10 24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219</v>
      </c>
      <c r="B16" t="s">
        <v>220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10 24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10 24 payroll'!AG2</f>
        <v>0</v>
      </c>
      <c r="D17" s="3">
        <f>'March 10 24 payroll'!AH2</f>
        <v>45</v>
      </c>
      <c r="E17" s="3">
        <f>'March 10 24 payroll'!AI2</f>
        <v>35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10 24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261</v>
      </c>
      <c r="B18" t="s">
        <v>262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10 24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277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10 24 payroll'!$AI$3)+W19</f>
        <v>0</v>
      </c>
      <c r="Y19" t="s">
        <v>116</v>
      </c>
    </row>
    <row r="20" spans="1:36" x14ac:dyDescent="0.25">
      <c r="A20" t="s">
        <v>275</v>
      </c>
      <c r="B20" t="s">
        <v>276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10 24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160</v>
      </c>
      <c r="B21" t="s">
        <v>161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10 24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259</v>
      </c>
      <c r="B22" t="s">
        <v>270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10 24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212</v>
      </c>
      <c r="B23" t="s">
        <v>211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10 24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208</v>
      </c>
      <c r="B24" t="s">
        <v>254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10 24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10 24 payroll'!$AH$2</f>
        <v>45</v>
      </c>
      <c r="E25" s="3">
        <f>+'March 10 24 payroll'!$AI$2</f>
        <v>35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10 24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10 24 payroll'!$AH$2</f>
        <v>45</v>
      </c>
      <c r="E26" s="3">
        <f>+'March 10 24 payroll'!$AI$2</f>
        <v>35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10 24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203</v>
      </c>
      <c r="B27" t="s">
        <v>204</v>
      </c>
      <c r="C27">
        <v>8</v>
      </c>
      <c r="D27" s="3">
        <f>+'March 10 24 payroll'!$AH$2</f>
        <v>45</v>
      </c>
      <c r="E27" s="3">
        <f>+'March 10 24 payroll'!$AI$2</f>
        <v>35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10 24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10 24 payroll'!$AH$2</f>
        <v>45</v>
      </c>
      <c r="E28" s="3">
        <f>+'March 10 24 payroll'!$AI$2</f>
        <v>35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10 24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165</v>
      </c>
      <c r="C29">
        <v>8</v>
      </c>
      <c r="D29" s="3">
        <f>+'March 10 24 payroll'!$AH$2</f>
        <v>45</v>
      </c>
      <c r="E29" s="3">
        <f>+'March 10 24 payroll'!$AI$2</f>
        <v>35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10 24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10 24 payroll'!$AH$2</f>
        <v>45</v>
      </c>
      <c r="E30" s="3">
        <f>+'March 10 24 payroll'!$AI$2</f>
        <v>35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10 24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10 24 payroll'!$AH$2</f>
        <v>45</v>
      </c>
      <c r="E31" s="3">
        <f>+'March 10 24 payroll'!$AI$2</f>
        <v>35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10 24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10 24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226</v>
      </c>
      <c r="B33" t="s">
        <v>229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10 24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306</v>
      </c>
      <c r="B34" t="s">
        <v>293</v>
      </c>
      <c r="C34">
        <v>8</v>
      </c>
      <c r="D34" s="3">
        <f>+'March 10 24 payroll'!$AH$2</f>
        <v>45</v>
      </c>
      <c r="E34" s="3">
        <f>+'March 10 24 payroll'!$AI$2</f>
        <v>35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10 24 payroll'!$AI$3)+W34</f>
        <v>0</v>
      </c>
      <c r="Y34" t="s">
        <v>307</v>
      </c>
      <c r="Z34" s="1"/>
    </row>
    <row r="35" spans="1:36" x14ac:dyDescent="0.25">
      <c r="A35" t="s">
        <v>302</v>
      </c>
      <c r="B35" t="s">
        <v>303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10 24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247</v>
      </c>
      <c r="B36" t="s">
        <v>248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10 24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298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10 24 payroll'!$AI$3)+W37</f>
        <v>0</v>
      </c>
      <c r="Y37" s="11" t="s">
        <v>171</v>
      </c>
      <c r="Z37" s="1"/>
      <c r="AA37" s="3"/>
      <c r="AC37" s="3"/>
    </row>
    <row r="38" spans="1:36" x14ac:dyDescent="0.25">
      <c r="A38" t="s">
        <v>231</v>
      </c>
      <c r="B38" t="s">
        <v>232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10 24 payroll'!$AI$3)+W38</f>
        <v>0</v>
      </c>
      <c r="Y38" t="s">
        <v>116</v>
      </c>
      <c r="Z38" s="8"/>
      <c r="AA38" s="3"/>
    </row>
    <row r="39" spans="1:36" x14ac:dyDescent="0.25">
      <c r="A39" t="s">
        <v>214</v>
      </c>
      <c r="B39" t="s">
        <v>187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10 24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10 24 payroll'!$AH$4</f>
        <v>0</v>
      </c>
      <c r="E40" s="3">
        <f>+'March 10 24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10 24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288</v>
      </c>
      <c r="B41" t="s">
        <v>189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10 24 payroll'!$AI$3)+W41</f>
        <v>0</v>
      </c>
      <c r="Y41" t="s">
        <v>116</v>
      </c>
      <c r="Z41" s="1"/>
      <c r="AA41" s="1"/>
    </row>
    <row r="42" spans="1:36" x14ac:dyDescent="0.25">
      <c r="A42" t="s">
        <v>198</v>
      </c>
      <c r="B42" t="s">
        <v>189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10 24 payroll'!$AI$3)+W42</f>
        <v>0</v>
      </c>
      <c r="Y42" t="s">
        <v>116</v>
      </c>
      <c r="Z42" s="8"/>
      <c r="AA42" s="1"/>
    </row>
    <row r="43" spans="1:36" x14ac:dyDescent="0.25">
      <c r="A43" t="s">
        <v>188</v>
      </c>
      <c r="B43" t="s">
        <v>189</v>
      </c>
      <c r="C43">
        <v>8</v>
      </c>
      <c r="D43" s="3">
        <f>+'March 10 24 payroll'!$AH$2</f>
        <v>45</v>
      </c>
      <c r="E43" s="3">
        <f>+'March 10 24 payroll'!$AI$2</f>
        <v>35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10 24 payroll'!$AI$3)+W43</f>
        <v>0</v>
      </c>
      <c r="Y43" t="s">
        <v>116</v>
      </c>
      <c r="Z43" s="1"/>
      <c r="AA43" s="1"/>
    </row>
    <row r="44" spans="1:36" x14ac:dyDescent="0.25">
      <c r="A44" t="s">
        <v>221</v>
      </c>
      <c r="B44" t="s">
        <v>189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10 24 payroll'!$AI$3)+W44</f>
        <v>0</v>
      </c>
      <c r="Y44" t="s">
        <v>116</v>
      </c>
      <c r="Z44" s="1"/>
    </row>
    <row r="45" spans="1:36" x14ac:dyDescent="0.25">
      <c r="A45" t="s">
        <v>280</v>
      </c>
      <c r="B45" t="s">
        <v>238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10 24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10 24 payroll'!$AH$4</f>
        <v>0</v>
      </c>
      <c r="E46" s="3">
        <f>+'March 10 24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10 24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10 24 payroll'!$AH$2</f>
        <v>45</v>
      </c>
      <c r="E47" s="3">
        <f>+'March 10 24 payroll'!$AI$2</f>
        <v>35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10 24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166</v>
      </c>
      <c r="B48" t="s">
        <v>213</v>
      </c>
      <c r="C48">
        <v>8</v>
      </c>
      <c r="D48" s="3">
        <f>+'March 10 24 payroll'!$AH$2</f>
        <v>45</v>
      </c>
      <c r="E48" s="3">
        <f>+'March 10 24 payroll'!$AI$2</f>
        <v>35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10 24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304</v>
      </c>
      <c r="B49" t="s">
        <v>305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10 24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251</v>
      </c>
      <c r="B50" t="s">
        <v>159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10 24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158</v>
      </c>
      <c r="B51" t="s">
        <v>159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10 24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10 24 payroll'!$AH$2</f>
        <v>45</v>
      </c>
      <c r="E52" s="3">
        <f>+'March 10 24 payroll'!$AI$2</f>
        <v>35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10 24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10 24 payroll'!#REF!</f>
        <v>#REF!</v>
      </c>
      <c r="E53" s="3" t="e">
        <f>+'March 10 24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10 24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280</v>
      </c>
      <c r="B54" t="s">
        <v>310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10 24 payroll'!$AI$3)+W54</f>
        <v>0</v>
      </c>
      <c r="Y54" t="s">
        <v>116</v>
      </c>
      <c r="Z54" s="1">
        <v>42811</v>
      </c>
      <c r="AA54" s="8" t="s">
        <v>356</v>
      </c>
      <c r="AC54" s="3">
        <f>+X54</f>
        <v>0</v>
      </c>
      <c r="AG54" s="3"/>
    </row>
    <row r="55" spans="1:33" x14ac:dyDescent="0.25">
      <c r="A55" t="s">
        <v>311</v>
      </c>
      <c r="B55" t="s">
        <v>312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10 24 payroll'!$AI$3)+W55</f>
        <v>0</v>
      </c>
      <c r="Y55" s="13" t="s">
        <v>116</v>
      </c>
      <c r="Z55" s="8"/>
      <c r="AA55" s="3" t="s">
        <v>357</v>
      </c>
      <c r="AC55" s="3">
        <v>0</v>
      </c>
    </row>
    <row r="56" spans="1:33" x14ac:dyDescent="0.25">
      <c r="A56" t="s">
        <v>311</v>
      </c>
      <c r="B56" t="s">
        <v>313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10 24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193</v>
      </c>
      <c r="B57" t="s">
        <v>253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10 24 payroll'!$AI$3)+W57</f>
        <v>0</v>
      </c>
      <c r="Y57" s="11" t="s">
        <v>323</v>
      </c>
      <c r="Z57" s="1"/>
      <c r="AA57" s="3" t="s">
        <v>356</v>
      </c>
      <c r="AC57" s="3">
        <f>+X57</f>
        <v>0</v>
      </c>
    </row>
    <row r="58" spans="1:33" x14ac:dyDescent="0.25">
      <c r="A58" t="s">
        <v>332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10 24 payroll'!$AI$3)+W58</f>
        <v>0</v>
      </c>
      <c r="Y58" s="11" t="s">
        <v>323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10 24 payroll'!$AI$3)+W59</f>
        <v>0</v>
      </c>
      <c r="Y59" s="11" t="s">
        <v>323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250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10 24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308</v>
      </c>
      <c r="B61" t="s">
        <v>318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10 24 payroll'!$AI$3)+W61</f>
        <v>0</v>
      </c>
      <c r="Y61" s="11" t="s">
        <v>323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10 24 payroll'!$AI$3)+W62</f>
        <v>0</v>
      </c>
      <c r="Y62" s="11" t="s">
        <v>323</v>
      </c>
      <c r="Z62" s="8"/>
      <c r="AA62" s="8"/>
      <c r="AB62" s="4"/>
      <c r="AC62" s="3">
        <f>+X62</f>
        <v>0</v>
      </c>
    </row>
    <row r="63" spans="1:33" x14ac:dyDescent="0.25">
      <c r="A63" t="s">
        <v>333</v>
      </c>
      <c r="B63" t="s">
        <v>334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10 24 payroll'!$AI$3)+W63</f>
        <v>0</v>
      </c>
      <c r="Y63" s="11" t="s">
        <v>323</v>
      </c>
      <c r="Z63" s="8"/>
      <c r="AA63" s="8"/>
      <c r="AB63" s="4"/>
      <c r="AC63" s="3">
        <v>0</v>
      </c>
      <c r="AD63" s="1"/>
    </row>
    <row r="64" spans="1:33" x14ac:dyDescent="0.25">
      <c r="A64" t="s">
        <v>324</v>
      </c>
      <c r="B64" t="s">
        <v>325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10 24 payroll'!$AI$3)+W64</f>
        <v>0</v>
      </c>
      <c r="Y64" s="11" t="s">
        <v>323</v>
      </c>
      <c r="Z64" s="8"/>
      <c r="AA64" s="3"/>
      <c r="AB64" s="4"/>
      <c r="AC64" s="3">
        <f>+X64</f>
        <v>0</v>
      </c>
    </row>
    <row r="65" spans="1:34" x14ac:dyDescent="0.25">
      <c r="A65" t="s">
        <v>308</v>
      </c>
      <c r="B65" t="s">
        <v>309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10 24 payroll'!$AI$3)+W65</f>
        <v>0</v>
      </c>
      <c r="Y65" s="11" t="s">
        <v>323</v>
      </c>
      <c r="Z65" s="1"/>
      <c r="AA65" s="8" t="s">
        <v>356</v>
      </c>
      <c r="AB65" s="4"/>
      <c r="AC65" s="3"/>
      <c r="AD65" s="1"/>
    </row>
    <row r="66" spans="1:34" x14ac:dyDescent="0.25">
      <c r="A66" s="11" t="s">
        <v>178</v>
      </c>
      <c r="B66" t="s">
        <v>363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10 24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353</v>
      </c>
      <c r="B67" t="s">
        <v>326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10 24 payroll'!$AI$3)+W67</f>
        <v>0</v>
      </c>
      <c r="Y67" s="14" t="s">
        <v>171</v>
      </c>
      <c r="Z67" s="8"/>
      <c r="AA67" s="3"/>
      <c r="AC67" s="3">
        <v>0</v>
      </c>
    </row>
    <row r="68" spans="1:34" x14ac:dyDescent="0.25">
      <c r="A68" s="11" t="s">
        <v>304</v>
      </c>
      <c r="B68" t="s">
        <v>305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10 24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255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10 24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191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10 24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10 24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10 24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217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10 24 payroll'!$AI$3)+X73</f>
        <v>0</v>
      </c>
      <c r="Z73" s="16" t="s">
        <v>171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339</v>
      </c>
      <c r="B74" s="16" t="s">
        <v>215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10 24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368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10 24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340</v>
      </c>
      <c r="B76" s="16" t="s">
        <v>209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10 24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10 24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284</v>
      </c>
      <c r="B79" s="16" t="s">
        <v>190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10 24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338</v>
      </c>
      <c r="B80" s="16" t="s">
        <v>190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10 24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285</v>
      </c>
      <c r="B81" s="16" t="s">
        <v>190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10 24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379</v>
      </c>
      <c r="B83" s="16" t="s">
        <v>371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10 24 payroll'!$AI$3)+X83</f>
        <v>0</v>
      </c>
      <c r="Z83" s="16" t="s">
        <v>171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351</v>
      </c>
      <c r="B84" s="16" t="s">
        <v>352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10 24 payroll'!$AI$3)+X84</f>
        <v>0</v>
      </c>
      <c r="Z84" s="16" t="s">
        <v>171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10 24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293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10 24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185</v>
      </c>
      <c r="B87" s="16" t="s">
        <v>327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10 24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162</v>
      </c>
      <c r="B88" s="16" t="s">
        <v>163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10 24 payroll'!$AI$3)+X88</f>
        <v>0</v>
      </c>
      <c r="Z88" s="25" t="s">
        <v>171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205</v>
      </c>
      <c r="B89" s="16" t="s">
        <v>206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10 24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328</v>
      </c>
      <c r="B90" s="16" t="s">
        <v>326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10 24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172</v>
      </c>
      <c r="C91" s="16">
        <v>8</v>
      </c>
      <c r="D91" s="18">
        <f>+'March 10 24 payroll'!$AH$2</f>
        <v>45</v>
      </c>
      <c r="E91" s="18">
        <f>+'March 10 24 payroll'!$AI$2</f>
        <v>35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10 24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272</v>
      </c>
      <c r="B92" s="16" t="s">
        <v>268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10 24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377</v>
      </c>
      <c r="B93" s="16" t="s">
        <v>378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10 24 payroll'!$AI$3)+X93</f>
        <v>0</v>
      </c>
      <c r="Z93" s="16" t="s">
        <v>171</v>
      </c>
      <c r="AA93" s="15"/>
      <c r="AB93" s="22"/>
      <c r="AC93" s="24"/>
    </row>
    <row r="94" spans="1:35" x14ac:dyDescent="0.25">
      <c r="A94" s="16" t="s">
        <v>225</v>
      </c>
      <c r="B94" s="16" t="s">
        <v>375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10 24 payroll'!$AI$3)+X94</f>
        <v>0</v>
      </c>
      <c r="Z94" s="16" t="s">
        <v>171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168</v>
      </c>
      <c r="B95" s="16" t="s">
        <v>228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10 24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227</v>
      </c>
      <c r="B96" s="16" t="s">
        <v>228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10 24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337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10 24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10 24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361</v>
      </c>
      <c r="B100" s="16" t="s">
        <v>362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10 24 payroll'!$AI$3)+X100</f>
        <v>0</v>
      </c>
      <c r="Z100" s="16" t="s">
        <v>329</v>
      </c>
      <c r="AA100" s="22"/>
      <c r="AB100" s="18"/>
      <c r="AC100" s="15"/>
    </row>
    <row r="101" spans="1:37" x14ac:dyDescent="0.25">
      <c r="A101" s="16" t="s">
        <v>273</v>
      </c>
      <c r="B101" s="16" t="s">
        <v>314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10 24 payroll'!$AI$3)+X101</f>
        <v>0</v>
      </c>
      <c r="Z101" s="27" t="s">
        <v>329</v>
      </c>
      <c r="AA101" s="15"/>
      <c r="AB101" s="18"/>
      <c r="AC101" s="16"/>
    </row>
    <row r="102" spans="1:37" x14ac:dyDescent="0.25">
      <c r="A102" s="27" t="s">
        <v>282</v>
      </c>
      <c r="B102" s="16" t="s">
        <v>283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10 24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10 24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300</v>
      </c>
      <c r="B104" s="16" t="s">
        <v>218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10 24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351</v>
      </c>
      <c r="B105" s="16" t="s">
        <v>364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10 24 payroll'!$AI$3)+X105</f>
        <v>0</v>
      </c>
      <c r="Z105" s="16" t="s">
        <v>171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10 24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261</v>
      </c>
      <c r="B107" s="16" t="s">
        <v>262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10 24 payroll'!$AI$3)+X107</f>
        <v>0</v>
      </c>
      <c r="Z107" s="16" t="s">
        <v>355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10 24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382</v>
      </c>
      <c r="B109" s="16" t="s">
        <v>383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10 24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259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10 24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10 24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344</v>
      </c>
      <c r="B112" s="16" t="s">
        <v>274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10 24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380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10 24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345</v>
      </c>
      <c r="B114" s="16" t="s">
        <v>343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10 24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185</v>
      </c>
      <c r="B115" s="16" t="s">
        <v>186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10 24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10 24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252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10 24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263</v>
      </c>
      <c r="B118" s="16" t="s">
        <v>264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10 24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239</v>
      </c>
      <c r="B119" s="16" t="s">
        <v>367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10 24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292</v>
      </c>
      <c r="B120" s="16" t="s">
        <v>293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10 24 payroll'!$AI$3)+X120</f>
        <v>0</v>
      </c>
      <c r="Z120" t="s">
        <v>404</v>
      </c>
      <c r="AA120" s="15"/>
    </row>
    <row r="121" spans="1:34" x14ac:dyDescent="0.25">
      <c r="A121" s="16" t="s">
        <v>294</v>
      </c>
      <c r="B121" s="16" t="s">
        <v>293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10 24 payroll'!$AI$3)+X121</f>
        <v>0</v>
      </c>
      <c r="Z121" s="16" t="s">
        <v>116</v>
      </c>
      <c r="AA121" s="15"/>
    </row>
    <row r="122" spans="1:34" x14ac:dyDescent="0.25">
      <c r="A122" t="s">
        <v>227</v>
      </c>
      <c r="B122" t="s">
        <v>406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10 24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10 24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348</v>
      </c>
      <c r="B124" s="16" t="s">
        <v>349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10 24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10 24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395</v>
      </c>
      <c r="B126" t="s">
        <v>394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10 24 payroll'!$AI$3)+X126</f>
        <v>0</v>
      </c>
      <c r="Z126" s="11" t="s">
        <v>171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315</v>
      </c>
      <c r="B127" s="16" t="s">
        <v>316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10 24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317</v>
      </c>
      <c r="B128" s="16" t="s">
        <v>316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10 24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372</v>
      </c>
      <c r="B129" s="16" t="s">
        <v>373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10 24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400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10 24 payroll'!$AI$3)+X130</f>
        <v>0</v>
      </c>
      <c r="Z130" s="11" t="s">
        <v>171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322</v>
      </c>
      <c r="B131" s="16" t="s">
        <v>222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10 24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10 24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159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10 24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207</v>
      </c>
      <c r="B134" s="16" t="s">
        <v>177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10 24 payroll'!$AI$3)+X134</f>
        <v>0</v>
      </c>
      <c r="Z134" s="16" t="s">
        <v>201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218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10 24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296</v>
      </c>
      <c r="B136" s="16" t="s">
        <v>297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10 24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10 24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402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10 24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10 24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290</v>
      </c>
      <c r="B140" s="16" t="s">
        <v>291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10 24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360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10 24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398</v>
      </c>
      <c r="B143" t="s">
        <v>399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10 24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396</v>
      </c>
      <c r="B144" t="s">
        <v>397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10 24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321</v>
      </c>
      <c r="B145" s="16" t="s">
        <v>184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10 24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10 24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382</v>
      </c>
      <c r="B147" s="16" t="s">
        <v>383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10 24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178</v>
      </c>
      <c r="B148" s="16" t="s">
        <v>274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10 24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432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10 24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311</v>
      </c>
      <c r="B150" s="31" t="s">
        <v>313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10 24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319</v>
      </c>
      <c r="B151" t="s">
        <v>320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10 24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292</v>
      </c>
      <c r="B152" s="31" t="s">
        <v>293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10 24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294</v>
      </c>
      <c r="B153" s="31" t="s">
        <v>293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10 24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440</v>
      </c>
      <c r="B154" s="31" t="s">
        <v>441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10 24 payroll'!$AI$3)+Y154</f>
        <v>0</v>
      </c>
      <c r="AA154" s="11" t="s">
        <v>171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444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10 24 payroll'!$AI$3)+Y155</f>
        <v>0</v>
      </c>
      <c r="AA155" s="11" t="s">
        <v>171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239</v>
      </c>
      <c r="B156" s="31" t="s">
        <v>385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10 24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257</v>
      </c>
      <c r="B157" s="31" t="s">
        <v>258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10 24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442</v>
      </c>
      <c r="B158" s="31" t="s">
        <v>312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10 24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243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10 24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407</v>
      </c>
      <c r="B160" s="31" t="s">
        <v>408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10 24 payroll'!$AI$3)+Y160</f>
        <v>0</v>
      </c>
      <c r="AA160" s="11" t="s">
        <v>171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10 24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351</v>
      </c>
      <c r="B162" s="31" t="s">
        <v>217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10 24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154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10 24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386</v>
      </c>
      <c r="B164" s="31" t="s">
        <v>387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10 24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10 24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244</v>
      </c>
      <c r="B166" s="31" t="s">
        <v>245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10 24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233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10 24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429</v>
      </c>
      <c r="B168" s="31" t="s">
        <v>430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10 24 payroll'!$AI$3)+Y168</f>
        <v>0</v>
      </c>
      <c r="AA168" t="s">
        <v>171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445</v>
      </c>
      <c r="B169" t="s">
        <v>446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10 24 payroll'!$AI$3)+Y169</f>
        <v>0</v>
      </c>
      <c r="AA169" t="s">
        <v>171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10 24 payroll'!$AI$3)+Y170</f>
        <v>0</v>
      </c>
      <c r="AA170" s="32" t="s">
        <v>171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10 24 payroll'!$AI$3)+Y171</f>
        <v>0</v>
      </c>
      <c r="AA171" s="31" t="s">
        <v>388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10 24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384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10 24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10 24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369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10 24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10 24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256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10 24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10 24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361</v>
      </c>
      <c r="B179" s="31" t="s">
        <v>362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10 24 payroll'!$AI$3)+Y179</f>
        <v>0</v>
      </c>
      <c r="AA179" t="s">
        <v>171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202</v>
      </c>
      <c r="B180" s="31" t="s">
        <v>176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10 24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176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10 24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10 24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10 24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415</v>
      </c>
      <c r="B184" s="31" t="s">
        <v>416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10 24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10 24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330</v>
      </c>
      <c r="B186" t="s">
        <v>331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10 24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181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10 24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203</v>
      </c>
      <c r="B188" s="31" t="s">
        <v>425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10 24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10 24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405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10 24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175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10 24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10 24 payroll'!J79+'March 10 24 payroll'!O79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10 24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358</v>
      </c>
      <c r="B194" s="31" t="s">
        <v>359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10 24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403</v>
      </c>
      <c r="B195" t="s">
        <v>222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10 24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168</v>
      </c>
      <c r="B196" s="31" t="s">
        <v>222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10 24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10 24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432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10 24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183</v>
      </c>
      <c r="B199" s="31" t="s">
        <v>182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10 24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182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10 24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366</v>
      </c>
      <c r="B203" s="31" t="s">
        <v>277</v>
      </c>
    </row>
    <row r="204" spans="1:33" x14ac:dyDescent="0.25">
      <c r="A204" s="31" t="s">
        <v>381</v>
      </c>
      <c r="B204" s="31" t="s">
        <v>277</v>
      </c>
    </row>
    <row r="205" spans="1:33" x14ac:dyDescent="0.25">
      <c r="A205" s="31" t="s">
        <v>236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304</v>
      </c>
      <c r="B208" t="s">
        <v>454</v>
      </c>
    </row>
    <row r="209" spans="1:27" x14ac:dyDescent="0.25">
      <c r="A209" s="31" t="s">
        <v>0</v>
      </c>
      <c r="B209" s="31" t="s">
        <v>435</v>
      </c>
    </row>
    <row r="210" spans="1:27" x14ac:dyDescent="0.25">
      <c r="A210" s="31" t="s">
        <v>179</v>
      </c>
      <c r="B210" s="31" t="s">
        <v>180</v>
      </c>
    </row>
    <row r="211" spans="1:27" x14ac:dyDescent="0.25">
      <c r="A211" s="31" t="s">
        <v>210</v>
      </c>
      <c r="B211" s="31" t="s">
        <v>180</v>
      </c>
    </row>
    <row r="212" spans="1:27" x14ac:dyDescent="0.25">
      <c r="A212" s="31" t="s">
        <v>239</v>
      </c>
      <c r="B212" s="31" t="s">
        <v>417</v>
      </c>
    </row>
    <row r="213" spans="1:27" x14ac:dyDescent="0.25">
      <c r="A213" s="31" t="s">
        <v>418</v>
      </c>
      <c r="B213" s="31" t="s">
        <v>419</v>
      </c>
    </row>
    <row r="214" spans="1:27" x14ac:dyDescent="0.25">
      <c r="A214" s="31" t="s">
        <v>420</v>
      </c>
      <c r="B214" s="31" t="s">
        <v>421</v>
      </c>
    </row>
    <row r="215" spans="1:27" x14ac:dyDescent="0.25">
      <c r="A215" t="s">
        <v>286</v>
      </c>
      <c r="B215" t="s">
        <v>287</v>
      </c>
    </row>
    <row r="216" spans="1:27" x14ac:dyDescent="0.25">
      <c r="A216" s="31" t="s">
        <v>411</v>
      </c>
      <c r="B216" s="31" t="s">
        <v>412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249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431</v>
      </c>
      <c r="B221" t="s">
        <v>428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265</v>
      </c>
      <c r="B224" t="s">
        <v>336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365</v>
      </c>
      <c r="Y224" s="22"/>
      <c r="Z224" s="22"/>
      <c r="AA224" s="16"/>
    </row>
    <row r="225" spans="1:32" x14ac:dyDescent="0.25">
      <c r="A225" s="31" t="s">
        <v>321</v>
      </c>
      <c r="B225" s="31" t="s">
        <v>184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461</v>
      </c>
      <c r="B227" t="s">
        <v>462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231</v>
      </c>
      <c r="B228" s="31" t="s">
        <v>232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460</v>
      </c>
      <c r="B229" t="s">
        <v>187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465</v>
      </c>
      <c r="B230" s="31" t="s">
        <v>209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341</v>
      </c>
      <c r="B233" s="31" t="s">
        <v>354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450</v>
      </c>
      <c r="B234" t="s">
        <v>451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455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342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225</v>
      </c>
      <c r="B238" s="31" t="s">
        <v>375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171</v>
      </c>
      <c r="AB238" s="15"/>
    </row>
    <row r="239" spans="1:32" x14ac:dyDescent="0.25">
      <c r="A239" s="31" t="s">
        <v>14</v>
      </c>
      <c r="B239" s="31" t="s">
        <v>393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391</v>
      </c>
      <c r="B240" s="31" t="s">
        <v>393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194</v>
      </c>
      <c r="B241" s="31" t="s">
        <v>195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433</v>
      </c>
      <c r="B242" t="s">
        <v>424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372</v>
      </c>
      <c r="B243" s="31" t="s">
        <v>424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423</v>
      </c>
      <c r="B244" s="31" t="s">
        <v>424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284</v>
      </c>
      <c r="B246" s="31" t="s">
        <v>190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370</v>
      </c>
      <c r="B247" s="31" t="s">
        <v>371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379</v>
      </c>
      <c r="B248" s="31" t="s">
        <v>371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295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422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376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467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401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463</v>
      </c>
      <c r="B257" t="s">
        <v>464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289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438</v>
      </c>
      <c r="B259" s="31" t="s">
        <v>439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281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169</v>
      </c>
      <c r="B262" s="31" t="s">
        <v>170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216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452</v>
      </c>
      <c r="B264" t="s">
        <v>453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255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  <row r="267" spans="1:32" ht="13" x14ac:dyDescent="0.3">
      <c r="A267" t="s">
        <v>13</v>
      </c>
      <c r="B267" t="s">
        <v>491</v>
      </c>
      <c r="C267" s="31"/>
      <c r="D267" s="33"/>
      <c r="E267" s="30"/>
      <c r="I267" s="16"/>
      <c r="J267" s="16">
        <f>COUNT(F267:I267)</f>
        <v>0</v>
      </c>
      <c r="L267" s="16"/>
      <c r="M267" s="16"/>
      <c r="N267" s="16"/>
      <c r="O267" s="16">
        <f>COUNT(K267:N267)</f>
        <v>0</v>
      </c>
      <c r="P267" s="40"/>
      <c r="Q267" s="40"/>
      <c r="T267" s="40"/>
      <c r="U267" s="17"/>
      <c r="V267" s="2"/>
      <c r="W267" s="2"/>
      <c r="X267" s="16">
        <f>COUNT(P267:W267)</f>
        <v>0</v>
      </c>
      <c r="Y267" s="18">
        <f>+J267*0</f>
        <v>0</v>
      </c>
      <c r="Z267" s="24">
        <f>+(J267*45)+(O267*35)+(X267*35)+Y267</f>
        <v>0</v>
      </c>
      <c r="AA267" s="42" t="s">
        <v>498</v>
      </c>
      <c r="AB267" s="22"/>
      <c r="AC267" s="18"/>
      <c r="AD267" s="16"/>
      <c r="AE267" s="18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Game Reports</vt:lpstr>
      <vt:lpstr>Summary by game</vt:lpstr>
      <vt:lpstr>Bonus pay</vt:lpstr>
      <vt:lpstr>March 10 24 payroll</vt:lpstr>
      <vt:lpstr>Sheet2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2023-10-25T19:17:24Z</cp:lastPrinted>
  <dcterms:created xsi:type="dcterms:W3CDTF">2012-03-12T15:50:40Z</dcterms:created>
  <dcterms:modified xsi:type="dcterms:W3CDTF">2024-04-08T17:47:57Z</dcterms:modified>
</cp:coreProperties>
</file>